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2975" activeTab="0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'Rekapitulace'!$G$20</definedName>
    <definedName name="HSV" localSheetId="1">'Rekapitulace'!$E$20</definedName>
    <definedName name="HZS" localSheetId="1">'Rekapitulace'!$I$20</definedName>
    <definedName name="JKSO">'Krycí list'!$G$2</definedName>
    <definedName name="MJ">'Krycí list'!$G$5</definedName>
    <definedName name="Mont" localSheetId="1">'Rekapitulace'!$H$20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3">'Položky'!$A$1:$G$58</definedName>
    <definedName name="_xlnm.Print_Area" localSheetId="1">'Rekapitulace'!$A$1:$I$20</definedName>
    <definedName name="PocetMJ">'Krycí list'!$G$6</definedName>
    <definedName name="Poznamka">'Krycí list'!$B$37</definedName>
    <definedName name="Projektant">'Krycí list'!$C$8</definedName>
    <definedName name="PSV" localSheetId="1">'Rekapitulace'!$F$20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<sst xmlns="http://schemas.openxmlformats.org/spreadsheetml/2006/main" count="304" uniqueCount="178">
  <si>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</si>
  <si>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</si>
  <si>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</si>
  <si>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</si>
  <si>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</si>
  <si>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</si>
  <si>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</si>
  <si>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</si>
  <si>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</si>
  <si>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</si>
  <si>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</si>
  <si>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</si>
  <si>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</si>
  <si>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</si>
  <si>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</si>
  <si>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</si>
  <si>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</si>
  <si>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</si>
  <si>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</si>
  <si>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</si>
  <si>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</si>
  <si>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</si>
  <si>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</si>
  <si>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</si>
  <si>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</si>
  <si>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</si>
  <si>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</si>
  <si>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</si>
  <si>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</si>
  <si>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</si>
  <si>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</si>
  <si>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</si>
  <si>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</si>
  <si>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</si>
  <si>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</si>
  <si>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</si>
  <si>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</si>
  <si>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</si>
  <si>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</si>
  <si>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</si>
  <si>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</si>
  <si>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</si>
  <si>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</si>
  <si>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</si>
  <si>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</si>
  <si>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</si>
  <si>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</si>
  <si>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</si>
  <si>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</si>
  <si>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</si>
  <si>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</si>
  <si>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</si>
  <si>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</si>
  <si>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</si>
  <si>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HUS170525</t>
  </si>
  <si>
    <t>Stavební úpravy sociálního zařízení v pavilonu F</t>
  </si>
  <si>
    <t>01</t>
  </si>
  <si>
    <t>01001</t>
  </si>
  <si>
    <t>Jan Borovka</t>
  </si>
  <si>
    <t>MON</t>
  </si>
  <si>
    <t>Vedlejší náklady</t>
  </si>
  <si>
    <t>Ostatní náklady</t>
  </si>
  <si>
    <t xml:space="preserve">   Jan Borovka</t>
  </si>
  <si>
    <t xml:space="preserve">   </t>
  </si>
  <si>
    <t>Typ dílu</t>
  </si>
  <si>
    <t>61</t>
  </si>
  <si>
    <t>Upravy povrchů vnitřní</t>
  </si>
  <si>
    <t>63</t>
  </si>
  <si>
    <t>Podlahy a podlahové konstrukce</t>
  </si>
  <si>
    <t>96</t>
  </si>
  <si>
    <t>Bourání konstrukcí</t>
  </si>
  <si>
    <t>99</t>
  </si>
  <si>
    <t>Staveništní přesun hmot</t>
  </si>
  <si>
    <t>720</t>
  </si>
  <si>
    <t>Zdravotechnická instalace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</si>
  <si>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</si>
  <si>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</si>
  <si>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</si>
  <si>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</si>
  <si>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</si>
  <si>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</si>
  <si>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</si>
  <si>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</si>
  <si>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</si>
  <si>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</si>
  <si>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</si>
  <si>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</si>
  <si>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</si>
  <si>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</si>
  <si>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</si>
  <si>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</si>
  <si>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</si>
  <si>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>CELKEM  OBJEKT</t>
  </si>
  <si>
    <t>Díl:</t>
  </si>
  <si>
    <t>346244351</t>
  </si>
  <si>
    <t>Obezdívka koupelnových van a WC tl. 6,5 cm, z tvárnic Ytong</t>
  </si>
  <si>
    <t>m2</t>
  </si>
  <si>
    <t>612421431</t>
  </si>
  <si>
    <t>Oprava vápen.omítek stěn do 50 % pl. - štukových, s použitím suché maltové směsi</t>
  </si>
  <si>
    <t>612481113</t>
  </si>
  <si>
    <t>Potažení vnitř. stěn sklotex. pletivem s vypnutím</t>
  </si>
  <si>
    <t>631312131</t>
  </si>
  <si>
    <t>Doplnění mazanin betonem do 4 m2, nad tl. 8 cm</t>
  </si>
  <si>
    <t>m3</t>
  </si>
  <si>
    <t>63001</t>
  </si>
  <si>
    <t>Výměna vodorovného kanalizačního potrubí vč. zemních prací</t>
  </si>
  <si>
    <t>kpl</t>
  </si>
  <si>
    <t>962031132</t>
  </si>
  <si>
    <t>Bourání příček cihelných tl. 10 cm</t>
  </si>
  <si>
    <t>965042241</t>
  </si>
  <si>
    <t>Bourání mazanin betonových tl. nad 10 cm, nad 4 m2, sbíječka  tl. mazaniny 10 - 15 cm</t>
  </si>
  <si>
    <t>965081713</t>
  </si>
  <si>
    <t>Bourání dlaždic keramických tl. 1 cm, nad 1 m2, sbíječka, dlaždice keramické</t>
  </si>
  <si>
    <t>968061125</t>
  </si>
  <si>
    <t>Vyvěšení dřevěných dveřních křídel pl. do 2 m2</t>
  </si>
  <si>
    <t>kus</t>
  </si>
  <si>
    <t>968072455</t>
  </si>
  <si>
    <t>Vybourání kovových dveřních zárubní pl. do 2 m2</t>
  </si>
  <si>
    <t>978059531</t>
  </si>
  <si>
    <t>Odsekání vnitřních obkladů stěn nad 2 m2</t>
  </si>
  <si>
    <t>999281105</t>
  </si>
  <si>
    <t>Přesun hmot pro opravy a údržbu do výšky 6 m</t>
  </si>
  <si>
    <t>t</t>
  </si>
  <si>
    <t>720001</t>
  </si>
  <si>
    <t>M+D ZI</t>
  </si>
  <si>
    <t>725110811</t>
  </si>
  <si>
    <t>Demontáž klozetů splachovacích</t>
  </si>
  <si>
    <t>soubor</t>
  </si>
  <si>
    <t>725122817</t>
  </si>
  <si>
    <t>Demontáž pisoárů bez nádrže</t>
  </si>
  <si>
    <t>725210821</t>
  </si>
  <si>
    <t>Demontáž umyvadel bez výtokových armatur</t>
  </si>
  <si>
    <t>766001</t>
  </si>
  <si>
    <t>M+D vnitřních posuvných dveří</t>
  </si>
  <si>
    <t>766002</t>
  </si>
  <si>
    <t>M+D Dřevěné desky a skříněk pod umyvadlo</t>
  </si>
  <si>
    <t>766003</t>
  </si>
  <si>
    <t>M+D Kabinek WC</t>
  </si>
  <si>
    <t>766004</t>
  </si>
  <si>
    <t>M+D Rozdělení pisoárových stání</t>
  </si>
  <si>
    <t>766005</t>
  </si>
  <si>
    <t>M+D Zrcadla</t>
  </si>
  <si>
    <t>771101210</t>
  </si>
  <si>
    <t>Penetrace podkladu pod dlažby, penetrační nátěr Primer G</t>
  </si>
  <si>
    <t>771575109</t>
  </si>
  <si>
    <t>Montáž podlah keram.,hladké, tmel, 30x30 cm</t>
  </si>
  <si>
    <t>59764231</t>
  </si>
  <si>
    <t>Dlažba Taurus Granit reliéfní 300x300x9 mm, Nordic</t>
  </si>
  <si>
    <t>998771101</t>
  </si>
  <si>
    <t>Přesun hmot pro podlahy z dlaždic, výšky do 6 m</t>
  </si>
  <si>
    <t>781475115</t>
  </si>
  <si>
    <t>Obklad vnitřní stěn keramický, do tmele, 25x25 cm</t>
  </si>
  <si>
    <t>781479705</t>
  </si>
  <si>
    <t>Přípl.za spárovací hmotu - plošně</t>
  </si>
  <si>
    <t>597623141</t>
  </si>
  <si>
    <t>Dlaždice 29,7x29,7 Color Two bílá mat</t>
  </si>
  <si>
    <t>998781101</t>
  </si>
  <si>
    <t>Přesun hmot pro obklady keramické, výšky do 6 m</t>
  </si>
  <si>
    <t>784195112</t>
  </si>
  <si>
    <t>Malba tekutá Primalex Standard, bílá, 2 x</t>
  </si>
  <si>
    <t>M21001</t>
  </si>
  <si>
    <t>M+D EI</t>
  </si>
  <si>
    <t>M24001</t>
  </si>
  <si>
    <t>M+D VZT</t>
  </si>
  <si>
    <t>979087112</t>
  </si>
  <si>
    <t>Nakládání suti na dopravní prostředky</t>
  </si>
  <si>
    <t>979082213</t>
  </si>
  <si>
    <t>Vodorovná doprava suti po suchu do 1 km</t>
  </si>
  <si>
    <t>979082219</t>
  </si>
  <si>
    <t>Příplatek za dopravu suti po suchu za další 1 km</t>
  </si>
  <si>
    <t>979990001</t>
  </si>
  <si>
    <t>Poplatek za skládku stavební suti</t>
  </si>
  <si>
    <t>979011111</t>
  </si>
  <si>
    <t>Svislá doprava suti a vybour. hmot za 2.NP a 1.PP</t>
  </si>
  <si>
    <t>979082111</t>
  </si>
  <si>
    <t>Vnitrostaveništní doprava suti do 10 m</t>
  </si>
  <si>
    <t>979093111</t>
  </si>
  <si>
    <t>Uložení suti na skládku bez zhutnění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</si>
</sst>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6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6" applyNumberFormat="1" applyFont="1" applyBorder="1" applyAlignment="1">
      <alignment horizontal="right"/>
      <protection/>
    </xf>
    <xf numFmtId="4" fontId="8" fillId="0" borderId="32" xfId="46" applyNumberFormat="1" applyFont="1" applyBorder="1">
      <alignment/>
      <protection/>
    </xf>
    <xf numFmtId="4" fontId="8" fillId="0" borderId="34" xfId="46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6" applyNumberFormat="1" applyFont="1" applyBorder="1" applyAlignment="1">
      <alignment horizontal="right"/>
      <protection/>
    </xf>
    <xf numFmtId="4" fontId="8" fillId="0" borderId="33" xfId="46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9" fontId="0" fillId="16" borderId="13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49" fontId="1" fillId="16" borderId="13" xfId="0" applyNumberFormat="1" applyFont="1" applyFill="1" applyBorder="1" applyAlignment="1">
      <alignment/>
    </xf>
    <xf numFmtId="0" fontId="1" fillId="16" borderId="41" xfId="0" applyFont="1" applyFill="1" applyBorder="1" applyAlignment="1">
      <alignment horizontal="left"/>
    </xf>
    <xf numFmtId="0" fontId="0" fillId="16" borderId="42" xfId="0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1" fillId="16" borderId="26" xfId="0" applyFont="1" applyFill="1" applyBorder="1" applyAlignment="1">
      <alignment/>
    </xf>
    <xf numFmtId="0" fontId="1" fillId="16" borderId="44" xfId="0" applyFont="1" applyFill="1" applyBorder="1" applyAlignment="1">
      <alignment/>
    </xf>
    <xf numFmtId="0" fontId="1" fillId="16" borderId="31" xfId="0" applyFont="1" applyFill="1" applyBorder="1" applyAlignment="1">
      <alignment/>
    </xf>
    <xf numFmtId="0" fontId="1" fillId="16" borderId="45" xfId="0" applyFont="1" applyFill="1" applyBorder="1" applyAlignment="1">
      <alignment/>
    </xf>
    <xf numFmtId="0" fontId="1" fillId="16" borderId="46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7" fillId="16" borderId="47" xfId="0" applyFont="1" applyFill="1" applyBorder="1" applyAlignment="1">
      <alignment/>
    </xf>
    <xf numFmtId="0" fontId="7" fillId="16" borderId="41" xfId="0" applyFont="1" applyFill="1" applyBorder="1" applyAlignment="1">
      <alignment/>
    </xf>
    <xf numFmtId="0" fontId="7" fillId="16" borderId="43" xfId="0" applyFont="1" applyFill="1" applyBorder="1" applyAlignment="1">
      <alignment/>
    </xf>
    <xf numFmtId="0" fontId="7" fillId="16" borderId="48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16" borderId="43" xfId="0" applyFont="1" applyFill="1" applyBorder="1" applyAlignment="1">
      <alignment horizontal="left"/>
    </xf>
    <xf numFmtId="0" fontId="0" fillId="16" borderId="43" xfId="0" applyFont="1" applyFill="1" applyBorder="1" applyAlignment="1">
      <alignment horizontal="right"/>
    </xf>
    <xf numFmtId="0" fontId="0" fillId="16" borderId="42" xfId="0" applyFont="1" applyFill="1" applyBorder="1" applyAlignment="1">
      <alignment horizontal="right"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8" fillId="0" borderId="33" xfId="46" applyNumberFormat="1" applyFont="1" applyBorder="1" applyAlignment="1">
      <alignment horizontal="left"/>
      <protection/>
    </xf>
    <xf numFmtId="0" fontId="0" fillId="0" borderId="0" xfId="0" applyAlignment="1">
      <alignment vertical="top"/>
    </xf>
    <xf numFmtId="0" fontId="0" fillId="0" borderId="55" xfId="0" applyBorder="1" applyAlignment="1">
      <alignment vertical="top"/>
    </xf>
    <xf numFmtId="49" fontId="0" fillId="0" borderId="56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8" xfId="0" applyBorder="1" applyAlignment="1">
      <alignment vertical="top"/>
    </xf>
    <xf numFmtId="49" fontId="0" fillId="0" borderId="59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19" borderId="60" xfId="0" applyFill="1" applyBorder="1" applyAlignment="1">
      <alignment vertical="top"/>
    </xf>
    <xf numFmtId="0" fontId="0" fillId="19" borderId="61" xfId="0" applyNumberFormat="1" applyFill="1" applyBorder="1" applyAlignment="1">
      <alignment vertical="top"/>
    </xf>
    <xf numFmtId="0" fontId="0" fillId="19" borderId="62" xfId="0" applyNumberFormat="1" applyFill="1" applyBorder="1" applyAlignment="1">
      <alignment horizontal="left" vertical="top" wrapText="1"/>
    </xf>
    <xf numFmtId="0" fontId="0" fillId="19" borderId="62" xfId="0" applyFill="1" applyBorder="1" applyAlignment="1">
      <alignment horizontal="center" vertical="top" shrinkToFit="1"/>
    </xf>
    <xf numFmtId="174" fontId="0" fillId="19" borderId="62" xfId="0" applyNumberFormat="1" applyFill="1" applyBorder="1" applyAlignment="1">
      <alignment vertical="top"/>
    </xf>
    <xf numFmtId="4" fontId="0" fillId="19" borderId="62" xfId="0" applyNumberFormat="1" applyFill="1" applyBorder="1" applyAlignment="1">
      <alignment vertical="top"/>
    </xf>
    <xf numFmtId="4" fontId="0" fillId="19" borderId="63" xfId="0" applyNumberFormat="1" applyFill="1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51" xfId="0" applyNumberFormat="1" applyBorder="1" applyAlignment="1">
      <alignment vertical="top"/>
    </xf>
    <xf numFmtId="0" fontId="0" fillId="0" borderId="51" xfId="0" applyNumberFormat="1" applyBorder="1" applyAlignment="1">
      <alignment horizontal="left" vertical="top" wrapText="1"/>
    </xf>
    <xf numFmtId="0" fontId="0" fillId="0" borderId="65" xfId="0" applyBorder="1" applyAlignment="1">
      <alignment horizontal="center" vertical="top" shrinkToFit="1"/>
    </xf>
    <xf numFmtId="174" fontId="0" fillId="0" borderId="65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1" fillId="16" borderId="11" xfId="0" applyFont="1" applyFill="1" applyBorder="1" applyAlignment="1">
      <alignment wrapText="1"/>
    </xf>
    <xf numFmtId="0" fontId="1" fillId="16" borderId="10" xfId="0" applyFont="1" applyFill="1" applyBorder="1" applyAlignment="1">
      <alignment wrapText="1"/>
    </xf>
    <xf numFmtId="2" fontId="1" fillId="16" borderId="31" xfId="0" applyNumberFormat="1" applyFont="1" applyFill="1" applyBorder="1" applyAlignment="1">
      <alignment wrapText="1"/>
    </xf>
    <xf numFmtId="173" fontId="0" fillId="0" borderId="30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0" fontId="0" fillId="0" borderId="67" xfId="0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4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68" xfId="0" applyNumberFormat="1" applyBorder="1" applyAlignment="1">
      <alignment horizontal="right"/>
    </xf>
    <xf numFmtId="173" fontId="0" fillId="0" borderId="69" xfId="0" applyNumberFormat="1" applyBorder="1" applyAlignment="1">
      <alignment horizontal="right"/>
    </xf>
    <xf numFmtId="173" fontId="7" fillId="16" borderId="70" xfId="0" applyNumberFormat="1" applyFont="1" applyFill="1" applyBorder="1" applyAlignment="1">
      <alignment horizontal="right"/>
    </xf>
    <xf numFmtId="173" fontId="7" fillId="16" borderId="42" xfId="0" applyNumberFormat="1" applyFont="1" applyFill="1" applyBorder="1" applyAlignment="1">
      <alignment horizontal="right"/>
    </xf>
    <xf numFmtId="0" fontId="8" fillId="0" borderId="71" xfId="46" applyFont="1" applyBorder="1" applyAlignment="1">
      <alignment horizontal="center"/>
      <protection/>
    </xf>
    <xf numFmtId="0" fontId="8" fillId="0" borderId="72" xfId="46" applyFont="1" applyBorder="1" applyAlignment="1">
      <alignment horizontal="center"/>
      <protection/>
    </xf>
    <xf numFmtId="0" fontId="8" fillId="0" borderId="73" xfId="46" applyFont="1" applyBorder="1" applyAlignment="1">
      <alignment horizontal="center"/>
      <protection/>
    </xf>
    <xf numFmtId="0" fontId="8" fillId="0" borderId="74" xfId="46" applyFont="1" applyBorder="1" applyAlignment="1">
      <alignment horizontal="center"/>
      <protection/>
    </xf>
    <xf numFmtId="4" fontId="8" fillId="0" borderId="75" xfId="46" applyNumberFormat="1" applyFont="1" applyBorder="1" applyAlignment="1">
      <alignment horizontal="left"/>
      <protection/>
    </xf>
    <xf numFmtId="4" fontId="8" fillId="0" borderId="76" xfId="46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56" xfId="0" applyNumberFormat="1" applyBorder="1" applyAlignment="1">
      <alignment vertical="top" shrinkToFit="1"/>
    </xf>
    <xf numFmtId="49" fontId="0" fillId="0" borderId="77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78" xfId="0" applyNumberFormat="1" applyBorder="1" applyAlignment="1">
      <alignment vertical="top" shrinkToFit="1"/>
    </xf>
    <xf numFmtId="49" fontId="0" fillId="0" borderId="59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1" fillId="16" borderId="30" xfId="0" applyNumberFormat="1" applyFont="1" applyFill="1" applyBorder="1" applyAlignment="1">
      <alignment wrapText="1"/>
    </xf>
    <xf numFmtId="49" fontId="6" fillId="16" borderId="44" xfId="0" applyNumberFormat="1" applyFont="1" applyFill="1" applyBorder="1" applyAlignment="1">
      <alignment horizontal="left"/>
    </xf>
    <xf numFmtId="49" fontId="1" fillId="16" borderId="44" xfId="0" applyNumberFormat="1" applyFont="1" applyFill="1" applyBorder="1" applyAlignment="1">
      <alignment wrapText="1"/>
    </xf>
    <xf numFmtId="49" fontId="2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8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8" fillId="0" borderId="0" xfId="0" applyNumberFormat="1" applyFont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44" xfId="0" applyFont="1" applyFill="1" applyBorder="1" applyAlignment="1">
      <alignment horizontal="center"/>
    </xf>
    <xf numFmtId="0" fontId="9" fillId="16" borderId="46" xfId="0" applyFont="1" applyFill="1" applyBorder="1" applyAlignment="1">
      <alignment horizontal="center"/>
    </xf>
    <xf numFmtId="4" fontId="9" fillId="16" borderId="31" xfId="0" applyNumberFormat="1" applyFont="1" applyFill="1" applyBorder="1" applyAlignment="1">
      <alignment horizontal="right"/>
    </xf>
    <xf numFmtId="4" fontId="9" fillId="16" borderId="36" xfId="0" applyNumberFormat="1" applyFont="1" applyFill="1" applyBorder="1" applyAlignment="1">
      <alignment horizontal="right"/>
    </xf>
    <xf numFmtId="4" fontId="9" fillId="16" borderId="37" xfId="0" applyNumberFormat="1" applyFont="1" applyFill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16" borderId="26" xfId="0" applyFont="1" applyFill="1" applyBorder="1" applyAlignment="1">
      <alignment horizontal="left"/>
    </xf>
    <xf numFmtId="49" fontId="8" fillId="0" borderId="13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49" fontId="8" fillId="19" borderId="47" xfId="0" applyNumberFormat="1" applyFont="1" applyFill="1" applyBorder="1" applyAlignment="1">
      <alignment/>
    </xf>
    <xf numFmtId="0" fontId="8" fillId="19" borderId="81" xfId="0" applyFont="1" applyFill="1" applyBorder="1" applyAlignment="1">
      <alignment/>
    </xf>
    <xf numFmtId="0" fontId="8" fillId="19" borderId="82" xfId="0" applyFont="1" applyFill="1" applyBorder="1" applyAlignment="1">
      <alignment/>
    </xf>
    <xf numFmtId="4" fontId="8" fillId="19" borderId="83" xfId="0" applyNumberFormat="1" applyFont="1" applyFill="1" applyBorder="1" applyAlignment="1">
      <alignment horizontal="right"/>
    </xf>
    <xf numFmtId="4" fontId="8" fillId="19" borderId="84" xfId="0" applyNumberFormat="1" applyFont="1" applyFill="1" applyBorder="1" applyAlignment="1">
      <alignment horizontal="right"/>
    </xf>
    <xf numFmtId="4" fontId="8" fillId="19" borderId="85" xfId="0" applyNumberFormat="1" applyFont="1" applyFill="1" applyBorder="1" applyAlignment="1">
      <alignment horizontal="right"/>
    </xf>
    <xf numFmtId="0" fontId="0" fillId="19" borderId="58" xfId="0" applyFill="1" applyBorder="1" applyAlignment="1">
      <alignment vertical="top"/>
    </xf>
    <xf numFmtId="49" fontId="0" fillId="19" borderId="59" xfId="0" applyNumberFormat="1" applyFill="1" applyBorder="1" applyAlignment="1">
      <alignment vertical="top"/>
    </xf>
    <xf numFmtId="49" fontId="0" fillId="19" borderId="59" xfId="0" applyNumberFormat="1" applyFill="1" applyBorder="1" applyAlignment="1">
      <alignment vertical="top" shrinkToFit="1"/>
    </xf>
    <xf numFmtId="49" fontId="0" fillId="19" borderId="79" xfId="0" applyNumberFormat="1" applyFill="1" applyBorder="1" applyAlignment="1">
      <alignment vertical="top" shrinkToFit="1"/>
    </xf>
    <xf numFmtId="0" fontId="0" fillId="19" borderId="86" xfId="0" applyFill="1" applyBorder="1" applyAlignment="1">
      <alignment vertical="top"/>
    </xf>
    <xf numFmtId="0" fontId="0" fillId="19" borderId="87" xfId="0" applyFill="1" applyBorder="1" applyAlignment="1">
      <alignment horizontal="center" vertical="top" shrinkToFit="1"/>
    </xf>
    <xf numFmtId="174" fontId="0" fillId="19" borderId="87" xfId="0" applyNumberFormat="1" applyFill="1" applyBorder="1" applyAlignment="1">
      <alignment vertical="top"/>
    </xf>
    <xf numFmtId="4" fontId="0" fillId="19" borderId="87" xfId="0" applyNumberFormat="1" applyFill="1" applyBorder="1" applyAlignment="1">
      <alignment vertical="top"/>
    </xf>
    <xf numFmtId="4" fontId="0" fillId="19" borderId="88" xfId="0" applyNumberFormat="1" applyFill="1" applyBorder="1" applyAlignment="1">
      <alignment vertical="top"/>
    </xf>
    <xf numFmtId="49" fontId="0" fillId="19" borderId="87" xfId="0" applyNumberFormat="1" applyFill="1" applyBorder="1" applyAlignment="1">
      <alignment vertical="top"/>
    </xf>
    <xf numFmtId="49" fontId="0" fillId="19" borderId="87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19" borderId="26" xfId="0" applyFill="1" applyBorder="1" applyAlignment="1">
      <alignment vertical="top"/>
    </xf>
    <xf numFmtId="49" fontId="0" fillId="19" borderId="45" xfId="0" applyNumberFormat="1" applyFill="1" applyBorder="1" applyAlignment="1">
      <alignment vertical="top"/>
    </xf>
    <xf numFmtId="49" fontId="0" fillId="19" borderId="36" xfId="0" applyNumberFormat="1" applyFill="1" applyBorder="1" applyAlignment="1">
      <alignment horizontal="left" vertical="top" wrapText="1"/>
    </xf>
    <xf numFmtId="0" fontId="0" fillId="19" borderId="36" xfId="0" applyFill="1" applyBorder="1" applyAlignment="1">
      <alignment horizontal="center" vertical="top" shrinkToFit="1"/>
    </xf>
    <xf numFmtId="174" fontId="0" fillId="19" borderId="36" xfId="0" applyNumberFormat="1" applyFill="1" applyBorder="1" applyAlignment="1">
      <alignment vertical="top"/>
    </xf>
    <xf numFmtId="4" fontId="0" fillId="19" borderId="45" xfId="0" applyNumberFormat="1" applyFill="1" applyBorder="1" applyAlignment="1">
      <alignment vertical="top"/>
    </xf>
    <xf numFmtId="4" fontId="0" fillId="19" borderId="46" xfId="0" applyNumberFormat="1" applyFill="1" applyBorder="1" applyAlignment="1">
      <alignment vertical="top"/>
    </xf>
    <xf numFmtId="49" fontId="0" fillId="0" borderId="56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19" borderId="59" xfId="0" applyNumberFormat="1" applyFill="1" applyBorder="1" applyAlignment="1">
      <alignment vertical="top" wrapText="1" shrinkToFit="1"/>
    </xf>
    <xf numFmtId="0" fontId="8" fillId="0" borderId="17" xfId="0" applyFont="1" applyBorder="1" applyAlignment="1">
      <alignment vertical="top"/>
    </xf>
    <xf numFmtId="0" fontId="0" fillId="19" borderId="28" xfId="0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19" borderId="89" xfId="0" applyNumberFormat="1" applyFill="1" applyBorder="1" applyAlignment="1">
      <alignment vertical="top"/>
    </xf>
    <xf numFmtId="0" fontId="8" fillId="0" borderId="53" xfId="0" applyFont="1" applyBorder="1" applyAlignment="1">
      <alignment vertical="top" shrinkToFit="1"/>
    </xf>
    <xf numFmtId="0" fontId="0" fillId="19" borderId="16" xfId="0" applyFill="1" applyBorder="1" applyAlignment="1">
      <alignment vertical="top" shrinkToFit="1"/>
    </xf>
    <xf numFmtId="174" fontId="8" fillId="0" borderId="53" xfId="0" applyNumberFormat="1" applyFont="1" applyBorder="1" applyAlignment="1">
      <alignment vertical="top" shrinkToFit="1"/>
    </xf>
    <xf numFmtId="174" fontId="0" fillId="19" borderId="16" xfId="0" applyNumberFormat="1" applyFill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0" fillId="19" borderId="89" xfId="0" applyNumberFormat="1" applyFill="1" applyBorder="1" applyAlignment="1">
      <alignment vertical="top" shrinkToFit="1"/>
    </xf>
    <xf numFmtId="4" fontId="8" fillId="0" borderId="90" xfId="0" applyNumberFormat="1" applyFont="1" applyBorder="1" applyAlignment="1">
      <alignment vertical="top" shrinkToFit="1"/>
    </xf>
    <xf numFmtId="4" fontId="0" fillId="19" borderId="25" xfId="0" applyNumberFormat="1" applyFill="1" applyBorder="1" applyAlignment="1">
      <alignment vertical="top" shrinkToFit="1"/>
    </xf>
    <xf numFmtId="0" fontId="8" fillId="0" borderId="64" xfId="0" applyFont="1" applyBorder="1" applyAlignment="1">
      <alignment vertical="top"/>
    </xf>
    <xf numFmtId="0" fontId="8" fillId="0" borderId="51" xfId="0" applyNumberFormat="1" applyFont="1" applyBorder="1" applyAlignment="1">
      <alignment vertical="top"/>
    </xf>
    <xf numFmtId="0" fontId="8" fillId="0" borderId="54" xfId="0" applyFont="1" applyBorder="1" applyAlignment="1">
      <alignment vertical="top" shrinkToFit="1"/>
    </xf>
    <xf numFmtId="174" fontId="8" fillId="0" borderId="54" xfId="0" applyNumberFormat="1" applyFont="1" applyBorder="1" applyAlignment="1">
      <alignment vertical="top" shrinkToFit="1"/>
    </xf>
    <xf numFmtId="4" fontId="8" fillId="0" borderId="54" xfId="0" applyNumberFormat="1" applyFont="1" applyBorder="1" applyAlignment="1">
      <alignment vertical="top" shrinkToFit="1"/>
    </xf>
    <xf numFmtId="4" fontId="8" fillId="0" borderId="91" xfId="0" applyNumberFormat="1" applyFont="1" applyBorder="1" applyAlignment="1">
      <alignment vertical="top" shrinkToFit="1"/>
    </xf>
    <xf numFmtId="0" fontId="8" fillId="0" borderId="53" xfId="0" applyNumberFormat="1" applyFont="1" applyBorder="1" applyAlignment="1">
      <alignment horizontal="left" vertical="top" wrapText="1"/>
    </xf>
    <xf numFmtId="0" fontId="0" fillId="19" borderId="16" xfId="0" applyNumberFormat="1" applyFill="1" applyBorder="1" applyAlignment="1">
      <alignment horizontal="left" vertical="top" wrapText="1"/>
    </xf>
    <xf numFmtId="0" fontId="8" fillId="0" borderId="54" xfId="0" applyNumberFormat="1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86"/>
      <c r="J1" s="51"/>
      <c r="K1" s="51"/>
    </row>
    <row r="2" spans="1:11" ht="12.75">
      <c r="A2" s="36" t="s">
        <v>1</v>
      </c>
      <c r="B2" s="49"/>
      <c r="C2" s="183" t="s">
        <v>57</v>
      </c>
      <c r="D2" s="184" t="s">
        <v>57</v>
      </c>
      <c r="E2" s="146"/>
      <c r="F2" s="75" t="s">
        <v>2</v>
      </c>
      <c r="G2" s="76"/>
      <c r="I2" s="186"/>
      <c r="J2" s="185" t="s">
        <v>57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86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86"/>
      <c r="J4" s="51"/>
      <c r="K4" s="51"/>
    </row>
    <row r="5" spans="1:11" ht="12.75">
      <c r="A5" s="84" t="s">
        <v>56</v>
      </c>
      <c r="B5" s="85"/>
      <c r="C5" s="182" t="s">
        <v>56</v>
      </c>
      <c r="D5" s="144"/>
      <c r="E5" s="145"/>
      <c r="F5" s="3" t="s">
        <v>7</v>
      </c>
      <c r="G5" s="31"/>
      <c r="I5" s="186"/>
      <c r="J5" s="51"/>
      <c r="K5" s="185" t="s">
        <v>56</v>
      </c>
    </row>
    <row r="6" spans="1:15" ht="12.7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86"/>
      <c r="J6" s="51"/>
      <c r="K6" s="51"/>
      <c r="O6" s="6"/>
    </row>
    <row r="7" spans="1:11" ht="25.5">
      <c r="A7" s="86" t="s">
        <v>54</v>
      </c>
      <c r="B7" s="85"/>
      <c r="C7" s="182" t="s">
        <v>55</v>
      </c>
      <c r="D7" s="144"/>
      <c r="E7" s="145"/>
      <c r="F7" s="7" t="s">
        <v>11</v>
      </c>
      <c r="G7" s="34"/>
      <c r="I7" s="186"/>
      <c r="J7" s="51"/>
      <c r="K7" s="185" t="s">
        <v>55</v>
      </c>
    </row>
    <row r="8" spans="1:11" ht="12.75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87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86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86"/>
      <c r="J10" s="188"/>
      <c r="K10" s="51"/>
    </row>
    <row r="11" spans="1:57" ht="13.5" customHeight="1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86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89" t="s">
        <v>58</v>
      </c>
      <c r="D12" s="47"/>
      <c r="E12" s="48"/>
      <c r="F12" s="18" t="s">
        <v>18</v>
      </c>
      <c r="G12" s="35"/>
      <c r="H12" s="12"/>
      <c r="I12" s="186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86"/>
      <c r="J13" s="51"/>
      <c r="K13" s="51"/>
    </row>
    <row r="14" spans="1:11" ht="17.25" customHeight="1" thickBot="1">
      <c r="A14" s="87"/>
      <c r="B14" s="107" t="s">
        <v>40</v>
      </c>
      <c r="C14" s="88"/>
      <c r="D14" s="89"/>
      <c r="E14" s="108"/>
      <c r="F14" s="108"/>
      <c r="G14" s="109" t="s">
        <v>41</v>
      </c>
      <c r="I14" s="186"/>
      <c r="J14" s="51"/>
      <c r="K14" s="51"/>
    </row>
    <row r="15" spans="1:11" ht="15.75" customHeight="1">
      <c r="A15" s="19"/>
      <c r="B15" s="190" t="s">
        <v>35</v>
      </c>
      <c r="C15" s="110"/>
      <c r="D15" s="149"/>
      <c r="E15" s="150"/>
      <c r="F15" s="115"/>
      <c r="G15" s="105"/>
      <c r="I15" s="186"/>
      <c r="J15" s="51"/>
      <c r="K15" s="51"/>
    </row>
    <row r="16" spans="1:11" ht="15.75" customHeight="1">
      <c r="A16" s="19"/>
      <c r="B16" s="191" t="s">
        <v>36</v>
      </c>
      <c r="C16" s="104"/>
      <c r="D16" s="151"/>
      <c r="E16" s="152"/>
      <c r="F16" s="116"/>
      <c r="G16" s="105"/>
      <c r="I16" s="186"/>
      <c r="J16" s="51"/>
      <c r="K16" s="51"/>
    </row>
    <row r="17" spans="1:11" ht="15.75" customHeight="1">
      <c r="A17" s="19"/>
      <c r="B17" s="191" t="s">
        <v>59</v>
      </c>
      <c r="C17" s="104"/>
      <c r="D17" s="151"/>
      <c r="E17" s="152"/>
      <c r="F17" s="116"/>
      <c r="G17" s="105"/>
      <c r="I17" s="186"/>
      <c r="J17" s="51"/>
      <c r="K17" s="51"/>
    </row>
    <row r="18" spans="1:11" ht="15.75" customHeight="1">
      <c r="A18" s="19"/>
      <c r="B18" s="192" t="s">
        <v>60</v>
      </c>
      <c r="C18" s="104"/>
      <c r="D18" s="151"/>
      <c r="E18" s="152"/>
      <c r="F18" s="116"/>
      <c r="G18" s="105"/>
      <c r="I18" s="186"/>
      <c r="J18" s="51"/>
      <c r="K18" s="51"/>
    </row>
    <row r="19" spans="1:11" ht="15.75" customHeight="1">
      <c r="A19" s="19"/>
      <c r="B19" s="191" t="s">
        <v>61</v>
      </c>
      <c r="C19" s="104"/>
      <c r="D19" s="153"/>
      <c r="E19" s="154"/>
      <c r="F19" s="116"/>
      <c r="G19" s="105"/>
      <c r="I19" s="186"/>
      <c r="J19" s="51"/>
      <c r="K19" s="51"/>
    </row>
    <row r="20" spans="1:11" ht="15.75" customHeight="1">
      <c r="A20" s="19"/>
      <c r="B20" s="12" t="s">
        <v>41</v>
      </c>
      <c r="C20" s="104"/>
      <c r="D20" s="151"/>
      <c r="E20" s="152"/>
      <c r="F20" s="116"/>
      <c r="G20" s="105">
        <f>SUM(G15:G19)</f>
        <v>0</v>
      </c>
      <c r="I20" s="186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86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86"/>
      <c r="J22" s="51"/>
      <c r="K22" s="51"/>
    </row>
    <row r="23" spans="1:11" ht="3" customHeight="1" thickBot="1">
      <c r="A23" s="155"/>
      <c r="B23" s="156"/>
      <c r="C23" s="111"/>
      <c r="D23" s="113"/>
      <c r="E23" s="114"/>
      <c r="F23" s="117"/>
      <c r="G23" s="106"/>
      <c r="I23" s="186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86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86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86"/>
      <c r="J26" s="51"/>
      <c r="K26" s="51"/>
    </row>
    <row r="27" spans="1:11" ht="34.5" customHeight="1">
      <c r="A27" s="157" t="s">
        <v>62</v>
      </c>
      <c r="B27" s="158"/>
      <c r="C27" s="159"/>
      <c r="D27" s="160" t="s">
        <v>63</v>
      </c>
      <c r="E27" s="159"/>
      <c r="F27" s="160" t="s">
        <v>63</v>
      </c>
      <c r="G27" s="161"/>
      <c r="I27" s="186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86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86"/>
      <c r="J29" s="51"/>
      <c r="K29" s="51"/>
    </row>
    <row r="30" spans="1:11" ht="12.75">
      <c r="A30" s="25" t="s">
        <v>26</v>
      </c>
      <c r="B30" s="26"/>
      <c r="C30" s="43"/>
      <c r="D30" s="26" t="s">
        <v>27</v>
      </c>
      <c r="E30" s="27"/>
      <c r="F30" s="147">
        <v>0</v>
      </c>
      <c r="G30" s="148"/>
      <c r="I30" s="186"/>
      <c r="J30" s="51"/>
      <c r="K30" s="51"/>
    </row>
    <row r="31" spans="1:7" ht="12.75">
      <c r="A31" s="25" t="s">
        <v>28</v>
      </c>
      <c r="B31" s="26"/>
      <c r="C31" s="43">
        <f>SazbaDPH1</f>
        <v>0</v>
      </c>
      <c r="D31" s="26" t="s">
        <v>29</v>
      </c>
      <c r="E31" s="27"/>
      <c r="F31" s="147">
        <f>PRODUCT(F30,C31/100)</f>
        <v>0</v>
      </c>
      <c r="G31" s="148"/>
    </row>
    <row r="32" spans="1:7" ht="12.75">
      <c r="A32" s="25" t="s">
        <v>26</v>
      </c>
      <c r="B32" s="26"/>
      <c r="C32" s="43"/>
      <c r="D32" s="26" t="s">
        <v>29</v>
      </c>
      <c r="E32" s="27"/>
      <c r="F32" s="147">
        <v>0</v>
      </c>
      <c r="G32" s="148"/>
    </row>
    <row r="33" spans="1:7" ht="12.75">
      <c r="A33" s="25" t="s">
        <v>28</v>
      </c>
      <c r="B33" s="26"/>
      <c r="C33" s="43">
        <f>SazbaDPH2</f>
        <v>0</v>
      </c>
      <c r="D33" s="26" t="s">
        <v>29</v>
      </c>
      <c r="E33" s="27"/>
      <c r="F33" s="164">
        <f>PRODUCT(F32,C33/100)</f>
        <v>0</v>
      </c>
      <c r="G33" s="165"/>
    </row>
    <row r="34" spans="1:7" ht="13.5" thickBot="1">
      <c r="A34" s="25" t="s">
        <v>38</v>
      </c>
      <c r="B34" s="26"/>
      <c r="C34" s="43"/>
      <c r="D34" s="26"/>
      <c r="E34" s="27"/>
      <c r="F34" s="164">
        <v>0</v>
      </c>
      <c r="G34" s="165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166">
        <f>SUM(F30:G34)</f>
        <v>0</v>
      </c>
      <c r="G35" s="167"/>
      <c r="J35" s="52"/>
      <c r="K35" s="52"/>
    </row>
    <row r="36" ht="18" customHeight="1">
      <c r="A36" s="29" t="s">
        <v>37</v>
      </c>
    </row>
    <row r="37" spans="2:8" ht="12.75">
      <c r="B37" s="162"/>
      <c r="C37" s="162"/>
      <c r="D37" s="162"/>
      <c r="E37" s="162"/>
      <c r="F37" s="162"/>
      <c r="G37" s="162"/>
      <c r="H37" t="s">
        <v>6</v>
      </c>
    </row>
    <row r="38" spans="1:8" ht="14.25" customHeight="1">
      <c r="A38" s="29"/>
      <c r="B38" s="162"/>
      <c r="C38" s="162"/>
      <c r="D38" s="162"/>
      <c r="E38" s="162"/>
      <c r="F38" s="162"/>
      <c r="G38" s="162"/>
      <c r="H38" t="s">
        <v>6</v>
      </c>
    </row>
    <row r="39" spans="1:8" ht="12.75" customHeight="1">
      <c r="A39" s="30"/>
      <c r="B39" s="162"/>
      <c r="C39" s="162"/>
      <c r="D39" s="162"/>
      <c r="E39" s="162"/>
      <c r="F39" s="162"/>
      <c r="G39" s="162"/>
      <c r="H39" t="s">
        <v>6</v>
      </c>
    </row>
    <row r="40" spans="1:8" ht="12.75">
      <c r="A40" s="30"/>
      <c r="B40" s="162"/>
      <c r="C40" s="162"/>
      <c r="D40" s="162"/>
      <c r="E40" s="162"/>
      <c r="F40" s="162"/>
      <c r="G40" s="162"/>
      <c r="H40" t="s">
        <v>6</v>
      </c>
    </row>
    <row r="41" spans="1:8" ht="12.75">
      <c r="A41" s="30"/>
      <c r="B41" s="162"/>
      <c r="C41" s="162"/>
      <c r="D41" s="162"/>
      <c r="E41" s="162"/>
      <c r="F41" s="162"/>
      <c r="G41" s="162"/>
      <c r="H41" t="s">
        <v>6</v>
      </c>
    </row>
    <row r="42" spans="1:8" ht="12.75">
      <c r="A42" s="30"/>
      <c r="B42" s="162"/>
      <c r="C42" s="162"/>
      <c r="D42" s="162"/>
      <c r="E42" s="162"/>
      <c r="F42" s="162"/>
      <c r="G42" s="162"/>
      <c r="H42" t="s">
        <v>6</v>
      </c>
    </row>
    <row r="43" spans="1:8" ht="12.75">
      <c r="A43" s="30"/>
      <c r="B43" s="162"/>
      <c r="C43" s="162"/>
      <c r="D43" s="162"/>
      <c r="E43" s="162"/>
      <c r="F43" s="162"/>
      <c r="G43" s="162"/>
      <c r="H43" t="s">
        <v>6</v>
      </c>
    </row>
    <row r="44" spans="1:8" ht="12.75">
      <c r="A44" s="30"/>
      <c r="B44" s="162"/>
      <c r="C44" s="162"/>
      <c r="D44" s="162"/>
      <c r="E44" s="162"/>
      <c r="F44" s="162"/>
      <c r="G44" s="162"/>
      <c r="H44" t="s">
        <v>6</v>
      </c>
    </row>
    <row r="45" spans="1:8" ht="12.75">
      <c r="A45" s="30"/>
      <c r="B45" s="162"/>
      <c r="C45" s="162"/>
      <c r="D45" s="162"/>
      <c r="E45" s="162"/>
      <c r="F45" s="162"/>
      <c r="G45" s="162"/>
      <c r="H45" t="s">
        <v>6</v>
      </c>
    </row>
    <row r="46" spans="1:8" ht="12.75" customHeight="1">
      <c r="A46" s="30"/>
      <c r="B46" s="163"/>
      <c r="C46" s="163"/>
      <c r="D46" s="163"/>
      <c r="E46" s="163"/>
      <c r="F46" s="163"/>
      <c r="G46" s="163"/>
      <c r="H46" t="s">
        <v>6</v>
      </c>
    </row>
    <row r="47" spans="2:7" ht="12.75">
      <c r="B47" s="163"/>
      <c r="C47" s="163"/>
      <c r="D47" s="163"/>
      <c r="E47" s="163"/>
      <c r="F47" s="163"/>
      <c r="G47" s="163"/>
    </row>
    <row r="48" spans="2:7" ht="12.75">
      <c r="B48" s="163"/>
      <c r="C48" s="163"/>
      <c r="D48" s="163"/>
      <c r="E48" s="163"/>
      <c r="F48" s="163"/>
      <c r="G48" s="163"/>
    </row>
    <row r="49" spans="2:7" ht="12.75">
      <c r="B49" s="163"/>
      <c r="C49" s="163"/>
      <c r="D49" s="163"/>
      <c r="E49" s="163"/>
      <c r="F49" s="163"/>
      <c r="G49" s="163"/>
    </row>
    <row r="50" spans="2:7" ht="12.75">
      <c r="B50" s="163"/>
      <c r="C50" s="163"/>
      <c r="D50" s="163"/>
      <c r="E50" s="163"/>
      <c r="F50" s="163"/>
      <c r="G50" s="163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/>
  <mergeCells count="20">
    <mergeCell ref="F31:G31"/>
    <mergeCell ref="F32:G32"/>
    <mergeCell ref="B37:G50"/>
    <mergeCell ref="F33:G33"/>
    <mergeCell ref="F35:G35"/>
    <mergeCell ref="F34:G34"/>
    <mergeCell ref="A23:B23"/>
    <mergeCell ref="A27:C27"/>
    <mergeCell ref="D27:E27"/>
    <mergeCell ref="F27:G27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168" t="s">
        <v>31</v>
      </c>
      <c r="B1" s="169"/>
      <c r="C1" s="53" t="str">
        <f>CONCATENATE(cislostavby," ",nazevstavby)</f>
        <v>HUS170525 Stavební úpravy sociálního zařízení v pavilonu F</v>
      </c>
      <c r="D1" s="54"/>
      <c r="E1" s="61"/>
      <c r="F1" s="62"/>
      <c r="G1" s="63" t="s">
        <v>32</v>
      </c>
      <c r="H1" s="64" t="str">
        <f>CisloRozpoctu</f>
        <v>01001</v>
      </c>
      <c r="I1" s="65"/>
    </row>
    <row r="2" spans="1:9" ht="12" thickBot="1">
      <c r="A2" s="170" t="s">
        <v>33</v>
      </c>
      <c r="B2" s="171"/>
      <c r="C2" s="56" t="str">
        <f>CONCATENATE(cisloobjektu," ",nazevobjektu)</f>
        <v>01 01</v>
      </c>
      <c r="D2" s="57"/>
      <c r="E2" s="66"/>
      <c r="F2" s="67"/>
      <c r="G2" s="172" t="str">
        <f>NazevRozpoctu</f>
        <v>01001</v>
      </c>
      <c r="H2" s="118"/>
      <c r="I2" s="173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1.25">
      <c r="A6" s="204" t="s">
        <v>34</v>
      </c>
      <c r="B6" s="194"/>
      <c r="C6" s="195"/>
      <c r="D6" s="196"/>
      <c r="E6" s="197"/>
      <c r="F6" s="198" t="s">
        <v>64</v>
      </c>
      <c r="G6" s="198"/>
      <c r="H6" s="198"/>
      <c r="I6" s="199" t="s">
        <v>41</v>
      </c>
      <c r="J6" s="60"/>
    </row>
    <row r="7" spans="1:10" ht="11.25">
      <c r="A7" s="205" t="s">
        <v>65</v>
      </c>
      <c r="B7" s="200" t="s">
        <v>66</v>
      </c>
      <c r="C7" s="201"/>
      <c r="D7" s="201"/>
      <c r="E7" s="202"/>
      <c r="F7" s="203" t="s">
        <v>35</v>
      </c>
      <c r="G7" s="203"/>
      <c r="H7" s="203"/>
      <c r="I7" s="206"/>
      <c r="J7" s="59"/>
    </row>
    <row r="8" spans="1:10" ht="11.25">
      <c r="A8" s="205" t="s">
        <v>67</v>
      </c>
      <c r="B8" s="200" t="s">
        <v>68</v>
      </c>
      <c r="C8" s="201"/>
      <c r="D8" s="201"/>
      <c r="E8" s="202"/>
      <c r="F8" s="203" t="s">
        <v>35</v>
      </c>
      <c r="G8" s="203"/>
      <c r="H8" s="203"/>
      <c r="I8" s="206"/>
      <c r="J8" s="59"/>
    </row>
    <row r="9" spans="1:10" ht="11.25">
      <c r="A9" s="205" t="s">
        <v>69</v>
      </c>
      <c r="B9" s="200" t="s">
        <v>70</v>
      </c>
      <c r="C9" s="201"/>
      <c r="D9" s="201"/>
      <c r="E9" s="202"/>
      <c r="F9" s="203" t="s">
        <v>35</v>
      </c>
      <c r="G9" s="203"/>
      <c r="H9" s="203"/>
      <c r="I9" s="206"/>
      <c r="J9" s="59"/>
    </row>
    <row r="10" spans="1:10" ht="11.25">
      <c r="A10" s="205" t="s">
        <v>71</v>
      </c>
      <c r="B10" s="200" t="s">
        <v>72</v>
      </c>
      <c r="C10" s="201"/>
      <c r="D10" s="201"/>
      <c r="E10" s="202"/>
      <c r="F10" s="203" t="s">
        <v>35</v>
      </c>
      <c r="G10" s="203"/>
      <c r="H10" s="203"/>
      <c r="I10" s="206"/>
      <c r="J10" s="59"/>
    </row>
    <row r="11" spans="1:10" ht="11.25">
      <c r="A11" s="205" t="s">
        <v>73</v>
      </c>
      <c r="B11" s="200" t="s">
        <v>74</v>
      </c>
      <c r="C11" s="201"/>
      <c r="D11" s="201"/>
      <c r="E11" s="202"/>
      <c r="F11" s="203" t="s">
        <v>36</v>
      </c>
      <c r="G11" s="203"/>
      <c r="H11" s="203"/>
      <c r="I11" s="206"/>
      <c r="J11" s="59"/>
    </row>
    <row r="12" spans="1:10" ht="11.25">
      <c r="A12" s="205" t="s">
        <v>75</v>
      </c>
      <c r="B12" s="200" t="s">
        <v>76</v>
      </c>
      <c r="C12" s="201"/>
      <c r="D12" s="201"/>
      <c r="E12" s="202"/>
      <c r="F12" s="203" t="s">
        <v>36</v>
      </c>
      <c r="G12" s="203"/>
      <c r="H12" s="203"/>
      <c r="I12" s="206"/>
      <c r="J12" s="59"/>
    </row>
    <row r="13" spans="1:10" ht="11.25">
      <c r="A13" s="205" t="s">
        <v>77</v>
      </c>
      <c r="B13" s="200" t="s">
        <v>78</v>
      </c>
      <c r="C13" s="201"/>
      <c r="D13" s="201"/>
      <c r="E13" s="202"/>
      <c r="F13" s="203" t="s">
        <v>36</v>
      </c>
      <c r="G13" s="203"/>
      <c r="H13" s="203"/>
      <c r="I13" s="206"/>
      <c r="J13" s="59"/>
    </row>
    <row r="14" spans="1:10" ht="11.25">
      <c r="A14" s="205" t="s">
        <v>79</v>
      </c>
      <c r="B14" s="200" t="s">
        <v>80</v>
      </c>
      <c r="C14" s="201"/>
      <c r="D14" s="201"/>
      <c r="E14" s="202"/>
      <c r="F14" s="203" t="s">
        <v>36</v>
      </c>
      <c r="G14" s="203"/>
      <c r="H14" s="203"/>
      <c r="I14" s="206"/>
      <c r="J14" s="59"/>
    </row>
    <row r="15" spans="1:10" ht="11.25">
      <c r="A15" s="205" t="s">
        <v>81</v>
      </c>
      <c r="B15" s="200" t="s">
        <v>82</v>
      </c>
      <c r="C15" s="201"/>
      <c r="D15" s="201"/>
      <c r="E15" s="202"/>
      <c r="F15" s="203" t="s">
        <v>36</v>
      </c>
      <c r="G15" s="203"/>
      <c r="H15" s="203"/>
      <c r="I15" s="206"/>
      <c r="J15" s="59"/>
    </row>
    <row r="16" spans="1:10" ht="11.25">
      <c r="A16" s="205" t="s">
        <v>83</v>
      </c>
      <c r="B16" s="200" t="s">
        <v>84</v>
      </c>
      <c r="C16" s="201"/>
      <c r="D16" s="201"/>
      <c r="E16" s="202"/>
      <c r="F16" s="203" t="s">
        <v>36</v>
      </c>
      <c r="G16" s="203"/>
      <c r="H16" s="203"/>
      <c r="I16" s="206"/>
      <c r="J16" s="59"/>
    </row>
    <row r="17" spans="1:10" ht="11.25">
      <c r="A17" s="205" t="s">
        <v>85</v>
      </c>
      <c r="B17" s="200" t="s">
        <v>86</v>
      </c>
      <c r="C17" s="201"/>
      <c r="D17" s="201"/>
      <c r="E17" s="202"/>
      <c r="F17" s="203" t="s">
        <v>59</v>
      </c>
      <c r="G17" s="203"/>
      <c r="H17" s="203"/>
      <c r="I17" s="206"/>
      <c r="J17" s="59"/>
    </row>
    <row r="18" spans="1:10" ht="11.25">
      <c r="A18" s="205" t="s">
        <v>87</v>
      </c>
      <c r="B18" s="200" t="s">
        <v>88</v>
      </c>
      <c r="C18" s="201"/>
      <c r="D18" s="201"/>
      <c r="E18" s="202"/>
      <c r="F18" s="203" t="s">
        <v>59</v>
      </c>
      <c r="G18" s="203"/>
      <c r="H18" s="203"/>
      <c r="I18" s="206"/>
      <c r="J18" s="59"/>
    </row>
    <row r="19" spans="1:10" ht="11.25">
      <c r="A19" s="205" t="s">
        <v>89</v>
      </c>
      <c r="B19" s="200" t="s">
        <v>90</v>
      </c>
      <c r="C19" s="201"/>
      <c r="D19" s="201"/>
      <c r="E19" s="202"/>
      <c r="F19" s="203" t="s">
        <v>91</v>
      </c>
      <c r="G19" s="203"/>
      <c r="H19" s="203"/>
      <c r="I19" s="206"/>
      <c r="J19" s="59"/>
    </row>
    <row r="20" spans="1:10" ht="12" thickBot="1">
      <c r="A20" s="207"/>
      <c r="B20" s="208" t="s">
        <v>92</v>
      </c>
      <c r="C20" s="209"/>
      <c r="D20" s="209"/>
      <c r="E20" s="210"/>
      <c r="F20" s="211"/>
      <c r="G20" s="211"/>
      <c r="H20" s="211"/>
      <c r="I20" s="212">
        <f>SUM(I7:I19)</f>
        <v>0</v>
      </c>
      <c r="J20" s="59"/>
    </row>
    <row r="21" spans="1:10" ht="11.25">
      <c r="A21" s="193"/>
      <c r="E21" s="70"/>
      <c r="F21" s="70"/>
      <c r="G21" s="70"/>
      <c r="H21" s="70"/>
      <c r="I21" s="70"/>
      <c r="J21" s="59"/>
    </row>
    <row r="22" spans="5:10" ht="11.25">
      <c r="E22" s="70"/>
      <c r="F22" s="70"/>
      <c r="G22" s="70"/>
      <c r="H22" s="70"/>
      <c r="I22" s="70"/>
      <c r="J22" s="59"/>
    </row>
    <row r="23" spans="5:10" ht="11.25">
      <c r="E23" s="70"/>
      <c r="F23" s="70"/>
      <c r="G23" s="70"/>
      <c r="H23" s="70"/>
      <c r="I23" s="70"/>
      <c r="J23" s="59"/>
    </row>
    <row r="24" spans="5:10" ht="11.25">
      <c r="E24" s="70"/>
      <c r="F24" s="70"/>
      <c r="G24" s="70"/>
      <c r="H24" s="70"/>
      <c r="I24" s="70"/>
      <c r="J24" s="59"/>
    </row>
    <row r="25" spans="5:10" ht="11.25">
      <c r="E25" s="70"/>
      <c r="F25" s="70"/>
      <c r="G25" s="70"/>
      <c r="H25" s="70"/>
      <c r="I25" s="70"/>
      <c r="J25" s="59"/>
    </row>
    <row r="26" spans="5:10" ht="11.25">
      <c r="E26" s="70"/>
      <c r="F26" s="70"/>
      <c r="G26" s="70"/>
      <c r="H26" s="70"/>
      <c r="I26" s="70"/>
      <c r="J26" s="59"/>
    </row>
    <row r="27" spans="5:10" ht="11.25"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19" customWidth="1"/>
    <col min="2" max="2" width="14.375" style="119" customWidth="1"/>
    <col min="3" max="3" width="38.25390625" style="143" customWidth="1"/>
    <col min="4" max="4" width="4.625" style="119" customWidth="1"/>
    <col min="5" max="5" width="10.625" style="119" customWidth="1"/>
    <col min="6" max="6" width="9.875" style="119" customWidth="1"/>
    <col min="7" max="7" width="12.75390625" style="119" customWidth="1"/>
    <col min="8" max="16384" width="9.125" style="119" customWidth="1"/>
  </cols>
  <sheetData>
    <row r="1" spans="1:7" ht="16.5" thickBot="1">
      <c r="A1" s="174" t="s">
        <v>43</v>
      </c>
      <c r="B1" s="174"/>
      <c r="C1" s="175"/>
      <c r="D1" s="174"/>
      <c r="E1" s="174"/>
      <c r="F1" s="174"/>
      <c r="G1" s="174"/>
    </row>
    <row r="2" spans="1:7" ht="13.5" thickTop="1">
      <c r="A2" s="120" t="s">
        <v>44</v>
      </c>
      <c r="B2" s="121"/>
      <c r="C2" s="176"/>
      <c r="D2" s="176"/>
      <c r="E2" s="176"/>
      <c r="F2" s="176"/>
      <c r="G2" s="177"/>
    </row>
    <row r="3" spans="1:7" ht="12.75">
      <c r="A3" s="122" t="s">
        <v>45</v>
      </c>
      <c r="B3" s="123"/>
      <c r="C3" s="178"/>
      <c r="D3" s="178"/>
      <c r="E3" s="178"/>
      <c r="F3" s="178"/>
      <c r="G3" s="179"/>
    </row>
    <row r="4" spans="1:7" ht="13.5" thickBot="1">
      <c r="A4" s="124" t="s">
        <v>46</v>
      </c>
      <c r="B4" s="125"/>
      <c r="C4" s="180"/>
      <c r="D4" s="180"/>
      <c r="E4" s="180"/>
      <c r="F4" s="180"/>
      <c r="G4" s="181"/>
    </row>
    <row r="5" spans="2:4" ht="14.25" thickBot="1" thickTop="1">
      <c r="B5" s="126"/>
      <c r="C5" s="127"/>
      <c r="D5" s="128"/>
    </row>
    <row r="6" spans="1:7" ht="13.5" thickBot="1">
      <c r="A6" s="129" t="s">
        <v>47</v>
      </c>
      <c r="B6" s="130" t="s">
        <v>48</v>
      </c>
      <c r="C6" s="131" t="s">
        <v>49</v>
      </c>
      <c r="D6" s="132" t="s">
        <v>50</v>
      </c>
      <c r="E6" s="133" t="s">
        <v>51</v>
      </c>
      <c r="F6" s="134" t="s">
        <v>52</v>
      </c>
      <c r="G6" s="135" t="s">
        <v>53</v>
      </c>
    </row>
    <row r="7" spans="1:7" ht="14.25" thickBot="1" thickTop="1">
      <c r="A7" s="136"/>
      <c r="B7" s="137"/>
      <c r="C7" s="138"/>
      <c r="D7" s="139"/>
      <c r="E7" s="140"/>
      <c r="F7" s="141"/>
      <c r="G7" s="142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224" customWidth="1"/>
    <col min="3" max="3" width="38.25390625" style="22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174" t="s">
        <v>43</v>
      </c>
      <c r="B1" s="174"/>
      <c r="C1" s="175"/>
      <c r="D1" s="174"/>
      <c r="E1" s="174"/>
      <c r="F1" s="174"/>
      <c r="G1" s="174"/>
      <c r="H1" s="119"/>
      <c r="I1" s="119"/>
      <c r="J1" s="119"/>
    </row>
    <row r="2" spans="1:10" ht="13.5" thickTop="1">
      <c r="A2" s="120" t="s">
        <v>44</v>
      </c>
      <c r="B2" s="121" t="s">
        <v>54</v>
      </c>
      <c r="C2" s="234" t="s">
        <v>55</v>
      </c>
      <c r="D2" s="176"/>
      <c r="E2" s="176"/>
      <c r="F2" s="176"/>
      <c r="G2" s="177"/>
      <c r="H2" s="119"/>
      <c r="I2" s="119"/>
      <c r="J2" s="119"/>
    </row>
    <row r="3" spans="1:10" ht="12.75">
      <c r="A3" s="122" t="s">
        <v>45</v>
      </c>
      <c r="B3" s="123" t="s">
        <v>56</v>
      </c>
      <c r="C3" s="235" t="s">
        <v>56</v>
      </c>
      <c r="D3" s="178"/>
      <c r="E3" s="178"/>
      <c r="F3" s="178"/>
      <c r="G3" s="179"/>
      <c r="H3" s="119"/>
      <c r="I3" s="119"/>
      <c r="J3" s="119"/>
    </row>
    <row r="4" spans="1:10" ht="13.5" thickBot="1">
      <c r="A4" s="213" t="s">
        <v>46</v>
      </c>
      <c r="B4" s="214" t="s">
        <v>57</v>
      </c>
      <c r="C4" s="236" t="s">
        <v>57</v>
      </c>
      <c r="D4" s="215"/>
      <c r="E4" s="215"/>
      <c r="F4" s="215"/>
      <c r="G4" s="216"/>
      <c r="H4" s="119"/>
      <c r="I4" s="119"/>
      <c r="J4" s="119"/>
    </row>
    <row r="5" spans="1:10" ht="14.25" thickBot="1" thickTop="1">
      <c r="A5" s="119"/>
      <c r="B5" s="126"/>
      <c r="C5" s="127"/>
      <c r="D5" s="128"/>
      <c r="E5" s="119"/>
      <c r="F5" s="119"/>
      <c r="G5" s="119"/>
      <c r="H5" s="119"/>
      <c r="I5" s="119"/>
      <c r="J5" s="119"/>
    </row>
    <row r="6" spans="1:10" ht="13.5" thickBot="1">
      <c r="A6" s="217" t="s">
        <v>47</v>
      </c>
      <c r="B6" s="222" t="s">
        <v>48</v>
      </c>
      <c r="C6" s="223" t="s">
        <v>49</v>
      </c>
      <c r="D6" s="218" t="s">
        <v>50</v>
      </c>
      <c r="E6" s="219" t="s">
        <v>51</v>
      </c>
      <c r="F6" s="220" t="s">
        <v>52</v>
      </c>
      <c r="G6" s="221" t="s">
        <v>53</v>
      </c>
      <c r="H6" s="119"/>
      <c r="I6" s="119"/>
      <c r="J6" s="119"/>
    </row>
    <row r="7" spans="1:10" ht="12.75">
      <c r="A7" s="227" t="s">
        <v>93</v>
      </c>
      <c r="B7" s="228" t="s">
        <v>65</v>
      </c>
      <c r="C7" s="229" t="s">
        <v>66</v>
      </c>
      <c r="D7" s="230"/>
      <c r="E7" s="231"/>
      <c r="F7" s="232">
        <f>SUM(G8:G10)</f>
        <v>0</v>
      </c>
      <c r="G7" s="233"/>
      <c r="H7" s="119"/>
      <c r="I7" s="119"/>
      <c r="J7" s="119"/>
    </row>
    <row r="8" spans="1:60" ht="22.5" outlineLevel="1">
      <c r="A8" s="237">
        <v>1</v>
      </c>
      <c r="B8" s="239" t="s">
        <v>94</v>
      </c>
      <c r="C8" s="255" t="s">
        <v>95</v>
      </c>
      <c r="D8" s="241" t="s">
        <v>96</v>
      </c>
      <c r="E8" s="243">
        <v>12</v>
      </c>
      <c r="F8" s="245"/>
      <c r="G8" s="247">
        <f>E8*F8</f>
        <v>0</v>
      </c>
      <c r="H8" s="225"/>
      <c r="I8" s="225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</row>
    <row r="9" spans="1:60" ht="22.5" outlineLevel="1">
      <c r="A9" s="237">
        <v>2</v>
      </c>
      <c r="B9" s="239" t="s">
        <v>97</v>
      </c>
      <c r="C9" s="255" t="s">
        <v>98</v>
      </c>
      <c r="D9" s="241" t="s">
        <v>96</v>
      </c>
      <c r="E9" s="243">
        <v>132.8275</v>
      </c>
      <c r="F9" s="245"/>
      <c r="G9" s="247">
        <f>E9*F9</f>
        <v>0</v>
      </c>
      <c r="H9" s="225"/>
      <c r="I9" s="225"/>
      <c r="J9" s="225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</row>
    <row r="10" spans="1:60" ht="12.75" outlineLevel="1">
      <c r="A10" s="237">
        <v>3</v>
      </c>
      <c r="B10" s="239" t="s">
        <v>99</v>
      </c>
      <c r="C10" s="255" t="s">
        <v>100</v>
      </c>
      <c r="D10" s="241" t="s">
        <v>96</v>
      </c>
      <c r="E10" s="243">
        <v>12</v>
      </c>
      <c r="F10" s="245"/>
      <c r="G10" s="247">
        <f>E10*F10</f>
        <v>0</v>
      </c>
      <c r="H10" s="225"/>
      <c r="I10" s="225"/>
      <c r="J10" s="225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10" ht="12.75">
      <c r="A11" s="238" t="s">
        <v>93</v>
      </c>
      <c r="B11" s="240" t="s">
        <v>67</v>
      </c>
      <c r="C11" s="256" t="s">
        <v>68</v>
      </c>
      <c r="D11" s="242"/>
      <c r="E11" s="244"/>
      <c r="F11" s="246">
        <f>SUM(G12:G13)</f>
        <v>0</v>
      </c>
      <c r="G11" s="248"/>
      <c r="H11" s="119"/>
      <c r="I11" s="119"/>
      <c r="J11" s="119"/>
    </row>
    <row r="12" spans="1:60" ht="12.75" outlineLevel="1">
      <c r="A12" s="237">
        <v>4</v>
      </c>
      <c r="B12" s="239" t="s">
        <v>101</v>
      </c>
      <c r="C12" s="255" t="s">
        <v>102</v>
      </c>
      <c r="D12" s="241" t="s">
        <v>103</v>
      </c>
      <c r="E12" s="243">
        <v>0.75</v>
      </c>
      <c r="F12" s="245"/>
      <c r="G12" s="247">
        <f>E12*F12</f>
        <v>0</v>
      </c>
      <c r="H12" s="225"/>
      <c r="I12" s="225"/>
      <c r="J12" s="225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2.5" outlineLevel="1">
      <c r="A13" s="237">
        <v>5</v>
      </c>
      <c r="B13" s="239" t="s">
        <v>104</v>
      </c>
      <c r="C13" s="255" t="s">
        <v>105</v>
      </c>
      <c r="D13" s="241" t="s">
        <v>106</v>
      </c>
      <c r="E13" s="243">
        <v>1</v>
      </c>
      <c r="F13" s="245"/>
      <c r="G13" s="247">
        <f>E13*F13</f>
        <v>0</v>
      </c>
      <c r="H13" s="225"/>
      <c r="I13" s="225"/>
      <c r="J13" s="225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10" ht="12.75">
      <c r="A14" s="238" t="s">
        <v>93</v>
      </c>
      <c r="B14" s="240" t="s">
        <v>69</v>
      </c>
      <c r="C14" s="256" t="s">
        <v>70</v>
      </c>
      <c r="D14" s="242"/>
      <c r="E14" s="244"/>
      <c r="F14" s="246">
        <f>SUM(G15:G20)</f>
        <v>0</v>
      </c>
      <c r="G14" s="248"/>
      <c r="H14" s="119"/>
      <c r="I14" s="119"/>
      <c r="J14" s="119"/>
    </row>
    <row r="15" spans="1:60" ht="12.75" outlineLevel="1">
      <c r="A15" s="237">
        <v>6</v>
      </c>
      <c r="B15" s="239" t="s">
        <v>107</v>
      </c>
      <c r="C15" s="255" t="s">
        <v>108</v>
      </c>
      <c r="D15" s="241" t="s">
        <v>96</v>
      </c>
      <c r="E15" s="243">
        <v>25.7625</v>
      </c>
      <c r="F15" s="245"/>
      <c r="G15" s="247">
        <f>E15*F15</f>
        <v>0</v>
      </c>
      <c r="H15" s="225"/>
      <c r="I15" s="225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2.5" outlineLevel="1">
      <c r="A16" s="237">
        <v>7</v>
      </c>
      <c r="B16" s="239" t="s">
        <v>109</v>
      </c>
      <c r="C16" s="255" t="s">
        <v>110</v>
      </c>
      <c r="D16" s="241" t="s">
        <v>103</v>
      </c>
      <c r="E16" s="243">
        <v>0.75</v>
      </c>
      <c r="F16" s="245"/>
      <c r="G16" s="247">
        <f>E16*F16</f>
        <v>0</v>
      </c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2.5" outlineLevel="1">
      <c r="A17" s="237">
        <v>8</v>
      </c>
      <c r="B17" s="239" t="s">
        <v>111</v>
      </c>
      <c r="C17" s="255" t="s">
        <v>112</v>
      </c>
      <c r="D17" s="241" t="s">
        <v>96</v>
      </c>
      <c r="E17" s="243">
        <v>27.98</v>
      </c>
      <c r="F17" s="245"/>
      <c r="G17" s="247">
        <f>E17*F17</f>
        <v>0</v>
      </c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12.75" outlineLevel="1">
      <c r="A18" s="237">
        <v>9</v>
      </c>
      <c r="B18" s="239" t="s">
        <v>113</v>
      </c>
      <c r="C18" s="255" t="s">
        <v>114</v>
      </c>
      <c r="D18" s="241" t="s">
        <v>115</v>
      </c>
      <c r="E18" s="243">
        <v>10</v>
      </c>
      <c r="F18" s="245"/>
      <c r="G18" s="247">
        <f>E18*F18</f>
        <v>0</v>
      </c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12.75" outlineLevel="1">
      <c r="A19" s="237">
        <v>10</v>
      </c>
      <c r="B19" s="239" t="s">
        <v>116</v>
      </c>
      <c r="C19" s="255" t="s">
        <v>117</v>
      </c>
      <c r="D19" s="241" t="s">
        <v>96</v>
      </c>
      <c r="E19" s="243">
        <v>10</v>
      </c>
      <c r="F19" s="245"/>
      <c r="G19" s="247">
        <f>E19*F19</f>
        <v>0</v>
      </c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12.75" outlineLevel="1">
      <c r="A20" s="237">
        <v>11</v>
      </c>
      <c r="B20" s="239" t="s">
        <v>118</v>
      </c>
      <c r="C20" s="255" t="s">
        <v>119</v>
      </c>
      <c r="D20" s="241" t="s">
        <v>96</v>
      </c>
      <c r="E20" s="243">
        <v>132.268</v>
      </c>
      <c r="F20" s="245"/>
      <c r="G20" s="247">
        <f>E20*F20</f>
        <v>0</v>
      </c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10" ht="12.75">
      <c r="A21" s="238" t="s">
        <v>93</v>
      </c>
      <c r="B21" s="240" t="s">
        <v>71</v>
      </c>
      <c r="C21" s="256" t="s">
        <v>72</v>
      </c>
      <c r="D21" s="242"/>
      <c r="E21" s="244"/>
      <c r="F21" s="246">
        <f>SUM(G22:G22)</f>
        <v>0</v>
      </c>
      <c r="G21" s="248"/>
      <c r="H21" s="119"/>
      <c r="I21" s="119"/>
      <c r="J21" s="119"/>
    </row>
    <row r="22" spans="1:60" ht="12.75" outlineLevel="1">
      <c r="A22" s="237">
        <v>12</v>
      </c>
      <c r="B22" s="239" t="s">
        <v>120</v>
      </c>
      <c r="C22" s="255" t="s">
        <v>121</v>
      </c>
      <c r="D22" s="241" t="s">
        <v>122</v>
      </c>
      <c r="E22" s="243">
        <v>4.76732</v>
      </c>
      <c r="F22" s="245"/>
      <c r="G22" s="247">
        <f>E22*F22</f>
        <v>0</v>
      </c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10" ht="12.75">
      <c r="A23" s="238" t="s">
        <v>93</v>
      </c>
      <c r="B23" s="240" t="s">
        <v>73</v>
      </c>
      <c r="C23" s="256" t="s">
        <v>74</v>
      </c>
      <c r="D23" s="242"/>
      <c r="E23" s="244"/>
      <c r="F23" s="246">
        <f>SUM(G24:G24)</f>
        <v>0</v>
      </c>
      <c r="G23" s="248"/>
      <c r="H23" s="119"/>
      <c r="I23" s="119"/>
      <c r="J23" s="119"/>
    </row>
    <row r="24" spans="1:60" ht="12.75" outlineLevel="1">
      <c r="A24" s="237">
        <v>13</v>
      </c>
      <c r="B24" s="239" t="s">
        <v>123</v>
      </c>
      <c r="C24" s="255" t="s">
        <v>124</v>
      </c>
      <c r="D24" s="241" t="s">
        <v>106</v>
      </c>
      <c r="E24" s="243">
        <v>1</v>
      </c>
      <c r="F24" s="245"/>
      <c r="G24" s="247">
        <f>E24*F24</f>
        <v>0</v>
      </c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10" ht="12.75">
      <c r="A25" s="238" t="s">
        <v>93</v>
      </c>
      <c r="B25" s="240" t="s">
        <v>75</v>
      </c>
      <c r="C25" s="256" t="s">
        <v>76</v>
      </c>
      <c r="D25" s="242"/>
      <c r="E25" s="244"/>
      <c r="F25" s="246">
        <f>SUM(G26:G28)</f>
        <v>0</v>
      </c>
      <c r="G25" s="248"/>
      <c r="H25" s="119"/>
      <c r="I25" s="119"/>
      <c r="J25" s="119"/>
    </row>
    <row r="26" spans="1:60" ht="12.75" outlineLevel="1">
      <c r="A26" s="237">
        <v>14</v>
      </c>
      <c r="B26" s="239" t="s">
        <v>125</v>
      </c>
      <c r="C26" s="255" t="s">
        <v>126</v>
      </c>
      <c r="D26" s="241" t="s">
        <v>127</v>
      </c>
      <c r="E26" s="243">
        <v>9</v>
      </c>
      <c r="F26" s="245"/>
      <c r="G26" s="247">
        <f>E26*F26</f>
        <v>0</v>
      </c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12.75" outlineLevel="1">
      <c r="A27" s="237">
        <v>15</v>
      </c>
      <c r="B27" s="239" t="s">
        <v>128</v>
      </c>
      <c r="C27" s="255" t="s">
        <v>129</v>
      </c>
      <c r="D27" s="241" t="s">
        <v>127</v>
      </c>
      <c r="E27" s="243">
        <v>4</v>
      </c>
      <c r="F27" s="245"/>
      <c r="G27" s="247">
        <f>E27*F27</f>
        <v>0</v>
      </c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12.75" outlineLevel="1">
      <c r="A28" s="237">
        <v>16</v>
      </c>
      <c r="B28" s="239" t="s">
        <v>130</v>
      </c>
      <c r="C28" s="255" t="s">
        <v>131</v>
      </c>
      <c r="D28" s="241" t="s">
        <v>127</v>
      </c>
      <c r="E28" s="243">
        <v>4</v>
      </c>
      <c r="F28" s="245"/>
      <c r="G28" s="247">
        <f>E28*F28</f>
        <v>0</v>
      </c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10" ht="12.75">
      <c r="A29" s="238" t="s">
        <v>93</v>
      </c>
      <c r="B29" s="240" t="s">
        <v>77</v>
      </c>
      <c r="C29" s="256" t="s">
        <v>78</v>
      </c>
      <c r="D29" s="242"/>
      <c r="E29" s="244"/>
      <c r="F29" s="246">
        <f>SUM(G30:G34)</f>
        <v>0</v>
      </c>
      <c r="G29" s="248"/>
      <c r="H29" s="119"/>
      <c r="I29" s="119"/>
      <c r="J29" s="119"/>
    </row>
    <row r="30" spans="1:60" ht="12.75" outlineLevel="1">
      <c r="A30" s="237">
        <v>17</v>
      </c>
      <c r="B30" s="239" t="s">
        <v>132</v>
      </c>
      <c r="C30" s="255" t="s">
        <v>133</v>
      </c>
      <c r="D30" s="241" t="s">
        <v>115</v>
      </c>
      <c r="E30" s="243">
        <v>2</v>
      </c>
      <c r="F30" s="245"/>
      <c r="G30" s="247">
        <f>E30*F30</f>
        <v>0</v>
      </c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12.75" outlineLevel="1">
      <c r="A31" s="237">
        <v>18</v>
      </c>
      <c r="B31" s="239" t="s">
        <v>134</v>
      </c>
      <c r="C31" s="255" t="s">
        <v>135</v>
      </c>
      <c r="D31" s="241" t="s">
        <v>115</v>
      </c>
      <c r="E31" s="243">
        <v>2</v>
      </c>
      <c r="F31" s="245"/>
      <c r="G31" s="247">
        <f>E31*F31</f>
        <v>0</v>
      </c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12.75" outlineLevel="1">
      <c r="A32" s="237">
        <v>19</v>
      </c>
      <c r="B32" s="239" t="s">
        <v>136</v>
      </c>
      <c r="C32" s="255" t="s">
        <v>137</v>
      </c>
      <c r="D32" s="241" t="s">
        <v>115</v>
      </c>
      <c r="E32" s="243">
        <v>8</v>
      </c>
      <c r="F32" s="245"/>
      <c r="G32" s="247">
        <f>E32*F32</f>
        <v>0</v>
      </c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12.75" outlineLevel="1">
      <c r="A33" s="237">
        <v>20</v>
      </c>
      <c r="B33" s="239" t="s">
        <v>138</v>
      </c>
      <c r="C33" s="255" t="s">
        <v>139</v>
      </c>
      <c r="D33" s="241" t="s">
        <v>115</v>
      </c>
      <c r="E33" s="243">
        <v>4</v>
      </c>
      <c r="F33" s="245"/>
      <c r="G33" s="247">
        <f>E33*F33</f>
        <v>0</v>
      </c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12.75" outlineLevel="1">
      <c r="A34" s="237">
        <v>21</v>
      </c>
      <c r="B34" s="239" t="s">
        <v>140</v>
      </c>
      <c r="C34" s="255" t="s">
        <v>141</v>
      </c>
      <c r="D34" s="241" t="s">
        <v>115</v>
      </c>
      <c r="E34" s="243">
        <v>2</v>
      </c>
      <c r="F34" s="245"/>
      <c r="G34" s="247">
        <f>E34*F34</f>
        <v>0</v>
      </c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10" ht="12.75">
      <c r="A35" s="238" t="s">
        <v>93</v>
      </c>
      <c r="B35" s="240" t="s">
        <v>79</v>
      </c>
      <c r="C35" s="256" t="s">
        <v>80</v>
      </c>
      <c r="D35" s="242"/>
      <c r="E35" s="244"/>
      <c r="F35" s="246">
        <f>SUM(G36:G39)</f>
        <v>0</v>
      </c>
      <c r="G35" s="248"/>
      <c r="H35" s="119"/>
      <c r="I35" s="119"/>
      <c r="J35" s="119"/>
    </row>
    <row r="36" spans="1:60" ht="22.5" outlineLevel="1">
      <c r="A36" s="237">
        <v>22</v>
      </c>
      <c r="B36" s="239" t="s">
        <v>142</v>
      </c>
      <c r="C36" s="255" t="s">
        <v>143</v>
      </c>
      <c r="D36" s="241" t="s">
        <v>96</v>
      </c>
      <c r="E36" s="243">
        <v>27.98</v>
      </c>
      <c r="F36" s="245"/>
      <c r="G36" s="247">
        <f>E36*F36</f>
        <v>0</v>
      </c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2.75" outlineLevel="1">
      <c r="A37" s="237">
        <v>23</v>
      </c>
      <c r="B37" s="239" t="s">
        <v>144</v>
      </c>
      <c r="C37" s="255" t="s">
        <v>145</v>
      </c>
      <c r="D37" s="241" t="s">
        <v>96</v>
      </c>
      <c r="E37" s="243">
        <v>27.98</v>
      </c>
      <c r="F37" s="245"/>
      <c r="G37" s="247">
        <f>E37*F37</f>
        <v>0</v>
      </c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12.75" outlineLevel="1">
      <c r="A38" s="237">
        <v>24</v>
      </c>
      <c r="B38" s="239" t="s">
        <v>146</v>
      </c>
      <c r="C38" s="255" t="s">
        <v>147</v>
      </c>
      <c r="D38" s="241" t="s">
        <v>96</v>
      </c>
      <c r="E38" s="243">
        <v>30.778</v>
      </c>
      <c r="F38" s="245"/>
      <c r="G38" s="247">
        <f>E38*F38</f>
        <v>0</v>
      </c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2.75" outlineLevel="1">
      <c r="A39" s="237">
        <v>25</v>
      </c>
      <c r="B39" s="239" t="s">
        <v>148</v>
      </c>
      <c r="C39" s="255" t="s">
        <v>149</v>
      </c>
      <c r="D39" s="241" t="s">
        <v>122</v>
      </c>
      <c r="E39" s="243">
        <v>0.72972</v>
      </c>
      <c r="F39" s="245"/>
      <c r="G39" s="247">
        <f>E39*F39</f>
        <v>0</v>
      </c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10" ht="12.75">
      <c r="A40" s="238" t="s">
        <v>93</v>
      </c>
      <c r="B40" s="240" t="s">
        <v>81</v>
      </c>
      <c r="C40" s="256" t="s">
        <v>82</v>
      </c>
      <c r="D40" s="242"/>
      <c r="E40" s="244"/>
      <c r="F40" s="246">
        <f>SUM(G41:G44)</f>
        <v>0</v>
      </c>
      <c r="G40" s="248"/>
      <c r="H40" s="119"/>
      <c r="I40" s="119"/>
      <c r="J40" s="119"/>
    </row>
    <row r="41" spans="1:60" ht="12.75" outlineLevel="1">
      <c r="A41" s="237">
        <v>26</v>
      </c>
      <c r="B41" s="239" t="s">
        <v>150</v>
      </c>
      <c r="C41" s="255" t="s">
        <v>151</v>
      </c>
      <c r="D41" s="241" t="s">
        <v>96</v>
      </c>
      <c r="E41" s="243">
        <v>132.268</v>
      </c>
      <c r="F41" s="245"/>
      <c r="G41" s="247">
        <f>E41*F41</f>
        <v>0</v>
      </c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12.75" outlineLevel="1">
      <c r="A42" s="237">
        <v>27</v>
      </c>
      <c r="B42" s="239" t="s">
        <v>152</v>
      </c>
      <c r="C42" s="255" t="s">
        <v>153</v>
      </c>
      <c r="D42" s="241" t="s">
        <v>96</v>
      </c>
      <c r="E42" s="243">
        <v>132.268</v>
      </c>
      <c r="F42" s="245"/>
      <c r="G42" s="247">
        <f>E42*F42</f>
        <v>0</v>
      </c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2.75" outlineLevel="1">
      <c r="A43" s="237">
        <v>28</v>
      </c>
      <c r="B43" s="239" t="s">
        <v>154</v>
      </c>
      <c r="C43" s="255" t="s">
        <v>155</v>
      </c>
      <c r="D43" s="241" t="s">
        <v>96</v>
      </c>
      <c r="E43" s="243">
        <v>145.4948</v>
      </c>
      <c r="F43" s="245"/>
      <c r="G43" s="247">
        <f>E43*F43</f>
        <v>0</v>
      </c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2.75" outlineLevel="1">
      <c r="A44" s="237">
        <v>29</v>
      </c>
      <c r="B44" s="239" t="s">
        <v>156</v>
      </c>
      <c r="C44" s="255" t="s">
        <v>157</v>
      </c>
      <c r="D44" s="241" t="s">
        <v>122</v>
      </c>
      <c r="E44" s="243">
        <v>3.35299</v>
      </c>
      <c r="F44" s="245"/>
      <c r="G44" s="247">
        <f>E44*F44</f>
        <v>0</v>
      </c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10" ht="12.75">
      <c r="A45" s="238" t="s">
        <v>93</v>
      </c>
      <c r="B45" s="240" t="s">
        <v>83</v>
      </c>
      <c r="C45" s="256" t="s">
        <v>84</v>
      </c>
      <c r="D45" s="242"/>
      <c r="E45" s="244"/>
      <c r="F45" s="246">
        <f>SUM(G46:G46)</f>
        <v>0</v>
      </c>
      <c r="G45" s="248"/>
      <c r="H45" s="119"/>
      <c r="I45" s="119"/>
      <c r="J45" s="119"/>
    </row>
    <row r="46" spans="1:60" ht="12.75" outlineLevel="1">
      <c r="A46" s="237">
        <v>30</v>
      </c>
      <c r="B46" s="239" t="s">
        <v>158</v>
      </c>
      <c r="C46" s="255" t="s">
        <v>159</v>
      </c>
      <c r="D46" s="241" t="s">
        <v>96</v>
      </c>
      <c r="E46" s="243">
        <v>132.8275</v>
      </c>
      <c r="F46" s="245"/>
      <c r="G46" s="247">
        <f>E46*F46</f>
        <v>0</v>
      </c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10" ht="12.75">
      <c r="A47" s="238" t="s">
        <v>93</v>
      </c>
      <c r="B47" s="240" t="s">
        <v>85</v>
      </c>
      <c r="C47" s="256" t="s">
        <v>86</v>
      </c>
      <c r="D47" s="242"/>
      <c r="E47" s="244"/>
      <c r="F47" s="246">
        <f>SUM(G48:G48)</f>
        <v>0</v>
      </c>
      <c r="G47" s="248"/>
      <c r="H47" s="119"/>
      <c r="I47" s="119"/>
      <c r="J47" s="119"/>
    </row>
    <row r="48" spans="1:60" ht="12.75" outlineLevel="1">
      <c r="A48" s="237">
        <v>31</v>
      </c>
      <c r="B48" s="239" t="s">
        <v>160</v>
      </c>
      <c r="C48" s="255" t="s">
        <v>161</v>
      </c>
      <c r="D48" s="241" t="s">
        <v>106</v>
      </c>
      <c r="E48" s="243">
        <v>1</v>
      </c>
      <c r="F48" s="245"/>
      <c r="G48" s="247">
        <f>E48*F48</f>
        <v>0</v>
      </c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10" ht="12.75">
      <c r="A49" s="238" t="s">
        <v>93</v>
      </c>
      <c r="B49" s="240" t="s">
        <v>87</v>
      </c>
      <c r="C49" s="256" t="s">
        <v>88</v>
      </c>
      <c r="D49" s="242"/>
      <c r="E49" s="244"/>
      <c r="F49" s="246">
        <f>SUM(G50:G50)</f>
        <v>0</v>
      </c>
      <c r="G49" s="248"/>
      <c r="H49" s="119"/>
      <c r="I49" s="119"/>
      <c r="J49" s="119"/>
    </row>
    <row r="50" spans="1:60" ht="12.75" outlineLevel="1">
      <c r="A50" s="237">
        <v>32</v>
      </c>
      <c r="B50" s="239" t="s">
        <v>162</v>
      </c>
      <c r="C50" s="255" t="s">
        <v>163</v>
      </c>
      <c r="D50" s="241" t="s">
        <v>106</v>
      </c>
      <c r="E50" s="243">
        <v>1</v>
      </c>
      <c r="F50" s="245"/>
      <c r="G50" s="247">
        <f>E50*F50</f>
        <v>0</v>
      </c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1:7" ht="12.75">
      <c r="A51" s="238" t="s">
        <v>93</v>
      </c>
      <c r="B51" s="240" t="s">
        <v>89</v>
      </c>
      <c r="C51" s="256" t="s">
        <v>90</v>
      </c>
      <c r="D51" s="242"/>
      <c r="E51" s="244"/>
      <c r="F51" s="246">
        <f>SUM(G52:G58)</f>
        <v>0</v>
      </c>
      <c r="G51" s="248"/>
    </row>
    <row r="52" spans="1:60" ht="12.75" outlineLevel="1">
      <c r="A52" s="237">
        <v>33</v>
      </c>
      <c r="B52" s="239" t="s">
        <v>164</v>
      </c>
      <c r="C52" s="255" t="s">
        <v>165</v>
      </c>
      <c r="D52" s="241" t="s">
        <v>122</v>
      </c>
      <c r="E52" s="243">
        <v>15.6348</v>
      </c>
      <c r="F52" s="245"/>
      <c r="G52" s="247">
        <f>E52*F52</f>
        <v>0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</row>
    <row r="53" spans="1:60" ht="12.75" outlineLevel="1">
      <c r="A53" s="237">
        <v>34</v>
      </c>
      <c r="B53" s="239" t="s">
        <v>166</v>
      </c>
      <c r="C53" s="255" t="s">
        <v>167</v>
      </c>
      <c r="D53" s="241" t="s">
        <v>122</v>
      </c>
      <c r="E53" s="243">
        <v>15.6348</v>
      </c>
      <c r="F53" s="245"/>
      <c r="G53" s="247">
        <f>E53*F53</f>
        <v>0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</row>
    <row r="54" spans="1:60" ht="12.75" outlineLevel="1">
      <c r="A54" s="237">
        <v>35</v>
      </c>
      <c r="B54" s="239" t="s">
        <v>168</v>
      </c>
      <c r="C54" s="255" t="s">
        <v>169</v>
      </c>
      <c r="D54" s="241" t="s">
        <v>122</v>
      </c>
      <c r="E54" s="243">
        <v>218.88722</v>
      </c>
      <c r="F54" s="245"/>
      <c r="G54" s="247">
        <f>E54*F54</f>
        <v>0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</row>
    <row r="55" spans="1:60" ht="12.75" outlineLevel="1">
      <c r="A55" s="237">
        <v>36</v>
      </c>
      <c r="B55" s="239" t="s">
        <v>170</v>
      </c>
      <c r="C55" s="255" t="s">
        <v>171</v>
      </c>
      <c r="D55" s="241" t="s">
        <v>122</v>
      </c>
      <c r="E55" s="243">
        <v>15.6348</v>
      </c>
      <c r="F55" s="245"/>
      <c r="G55" s="247">
        <f>E55*F55</f>
        <v>0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</row>
    <row r="56" spans="1:60" ht="12.75" outlineLevel="1">
      <c r="A56" s="237">
        <v>37</v>
      </c>
      <c r="B56" s="239" t="s">
        <v>172</v>
      </c>
      <c r="C56" s="255" t="s">
        <v>173</v>
      </c>
      <c r="D56" s="241" t="s">
        <v>122</v>
      </c>
      <c r="E56" s="243">
        <v>15.6348</v>
      </c>
      <c r="F56" s="245"/>
      <c r="G56" s="247">
        <f>E56*F56</f>
        <v>0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</row>
    <row r="57" spans="1:60" ht="12.75" outlineLevel="1">
      <c r="A57" s="237">
        <v>38</v>
      </c>
      <c r="B57" s="239" t="s">
        <v>174</v>
      </c>
      <c r="C57" s="255" t="s">
        <v>175</v>
      </c>
      <c r="D57" s="241" t="s">
        <v>122</v>
      </c>
      <c r="E57" s="243">
        <v>15.6348</v>
      </c>
      <c r="F57" s="245"/>
      <c r="G57" s="247">
        <f>E57*F57</f>
        <v>0</v>
      </c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</row>
    <row r="58" spans="1:60" ht="13.5" outlineLevel="1" thickBot="1">
      <c r="A58" s="249">
        <v>39</v>
      </c>
      <c r="B58" s="250" t="s">
        <v>176</v>
      </c>
      <c r="C58" s="257" t="s">
        <v>177</v>
      </c>
      <c r="D58" s="251" t="s">
        <v>122</v>
      </c>
      <c r="E58" s="252">
        <v>15.6348</v>
      </c>
      <c r="F58" s="253"/>
      <c r="G58" s="254">
        <f>E58*F58</f>
        <v>0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</row>
    <row r="59" spans="37:41" ht="12.75">
      <c r="AK59" t="e">
        <f>sum(AK1:AK58)</f>
        <v>#NAME?</v>
      </c>
      <c r="AL59" t="e">
        <f>sum(AL1:AL58)</f>
        <v>#NAME?</v>
      </c>
      <c r="AN59">
        <v>15</v>
      </c>
      <c r="AO59">
        <v>21</v>
      </c>
    </row>
    <row r="60" spans="40:41" ht="12.75">
      <c r="AN60">
        <f>SUMIF(AM8:AM59,AN59,G8:G59)</f>
        <v>0</v>
      </c>
      <c r="AO60">
        <f>SUMIF(AM8:AM59,AO59,G8:G59)</f>
        <v>0</v>
      </c>
    </row>
  </sheetData>
  <mergeCells count="17">
    <mergeCell ref="F51:G51"/>
    <mergeCell ref="F40:G40"/>
    <mergeCell ref="F45:G45"/>
    <mergeCell ref="F47:G47"/>
    <mergeCell ref="F49:G49"/>
    <mergeCell ref="F23:G23"/>
    <mergeCell ref="F25:G25"/>
    <mergeCell ref="F29:G29"/>
    <mergeCell ref="F35:G35"/>
    <mergeCell ref="F7:G7"/>
    <mergeCell ref="F11:G11"/>
    <mergeCell ref="F14:G14"/>
    <mergeCell ref="F21:G21"/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janborovka@seznam.cz</cp:lastModifiedBy>
  <cp:lastPrinted>2011-05-09T15:34:47Z</cp:lastPrinted>
  <dcterms:created xsi:type="dcterms:W3CDTF">2007-08-08T05:50:21Z</dcterms:created>
  <dcterms:modified xsi:type="dcterms:W3CDTF">2017-05-29T07:37:45Z</dcterms:modified>
  <cp:category/>
  <cp:version/>
  <cp:contentType/>
  <cp:contentStatus/>
</cp:coreProperties>
</file>