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 Medve\Documents\Moje Dokumenty\Výběrové řízení - VZ\Rekonstrukce SUTERÉN K400 - wellness\"/>
    </mc:Choice>
  </mc:AlternateContent>
  <bookViews>
    <workbookView xWindow="236" yWindow="419" windowWidth="19322" windowHeight="9491"/>
  </bookViews>
  <sheets>
    <sheet name="stavební opravy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'stavební opravy'!#REF!</definedName>
    <definedName name="HSV">#REF!</definedName>
    <definedName name="HSV0">'stavební opravy'!#REF!</definedName>
    <definedName name="HZS">#REF!</definedName>
    <definedName name="HZS0">'stavební opravy'!#REF!</definedName>
    <definedName name="JKSO">#REF!</definedName>
    <definedName name="MJ">#REF!</definedName>
    <definedName name="Mont">#REF!</definedName>
    <definedName name="Montaz0">'stavební opravy'!#REF!</definedName>
    <definedName name="NazevDilu">#REF!</definedName>
    <definedName name="nazevobjektu">#REF!</definedName>
    <definedName name="nazevstavby">#REF!</definedName>
    <definedName name="_xlnm.Print_Titles" localSheetId="0">'stavební opravy'!$1:$6</definedName>
    <definedName name="Objednatel">#REF!</definedName>
    <definedName name="_xlnm.Print_Area" localSheetId="0">'stavební opravy'!$A$1:$G$115</definedName>
    <definedName name="PocetMJ">#REF!</definedName>
    <definedName name="Poznamka">#REF!</definedName>
    <definedName name="Projektant">#REF!</definedName>
    <definedName name="PSV">#REF!</definedName>
    <definedName name="PSV0">'stavební opravy'!#REF!</definedName>
    <definedName name="SazbaDPH1">#REF!</definedName>
    <definedName name="SazbaDPH2">#REF!</definedName>
    <definedName name="SloupecCC">'stavební opravy'!$G$6</definedName>
    <definedName name="SloupecCisloPol">'stavební opravy'!$A$6</definedName>
    <definedName name="SloupecJC">'stavební opravy'!$F$6</definedName>
    <definedName name="SloupecMJ">'stavební opravy'!$D$6</definedName>
    <definedName name="SloupecMnozstvi">'stavební opravy'!$E$6</definedName>
    <definedName name="SloupecNazPol">'stavební opravy'!$C$6</definedName>
    <definedName name="SloupecPC">'stavební opravy'!#REF!</definedName>
    <definedName name="solver_lin" localSheetId="0" hidden="1">0</definedName>
    <definedName name="solver_num" localSheetId="0" hidden="1">0</definedName>
    <definedName name="solver_opt" localSheetId="0" hidden="1">'stavební opravy'!#REF!</definedName>
    <definedName name="solver_typ" localSheetId="0" hidden="1">1</definedName>
    <definedName name="solver_val" localSheetId="0" hidden="1">0</definedName>
    <definedName name="ttttttt">'stavební opravy'!#REF!</definedName>
    <definedName name="Typ">'stavební opravy'!#REF!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edník">'stavební opravy'!#REF!</definedName>
    <definedName name="zedník1">'stavební opravy'!#REF!</definedName>
    <definedName name="Zhotovitel">#REF!</definedName>
  </definedNames>
  <calcPr calcId="162913"/>
</workbook>
</file>

<file path=xl/calcChain.xml><?xml version="1.0" encoding="utf-8"?>
<calcChain xmlns="http://schemas.openxmlformats.org/spreadsheetml/2006/main">
  <c r="G112" i="3" l="1"/>
  <c r="G113" i="3"/>
  <c r="G114" i="3"/>
  <c r="G111" i="3"/>
  <c r="G109" i="3"/>
  <c r="G98" i="3"/>
  <c r="G99" i="3"/>
  <c r="G100" i="3"/>
  <c r="G101" i="3"/>
  <c r="G102" i="3"/>
  <c r="G103" i="3"/>
  <c r="G104" i="3"/>
  <c r="G105" i="3"/>
  <c r="G106" i="3"/>
  <c r="G107" i="3"/>
  <c r="G97" i="3"/>
  <c r="G92" i="3"/>
  <c r="G93" i="3"/>
  <c r="G94" i="3"/>
  <c r="G95" i="3"/>
  <c r="G91" i="3"/>
  <c r="G81" i="3"/>
  <c r="G82" i="3"/>
  <c r="G83" i="3"/>
  <c r="G84" i="3"/>
  <c r="G85" i="3"/>
  <c r="G86" i="3"/>
  <c r="G87" i="3"/>
  <c r="G88" i="3"/>
  <c r="G89" i="3"/>
  <c r="G80" i="3"/>
  <c r="G74" i="3"/>
  <c r="G75" i="3"/>
  <c r="G76" i="3"/>
  <c r="G77" i="3"/>
  <c r="G78" i="3"/>
  <c r="G73" i="3"/>
  <c r="G60" i="3"/>
  <c r="G61" i="3"/>
  <c r="G62" i="3"/>
  <c r="G63" i="3"/>
  <c r="G64" i="3"/>
  <c r="G65" i="3"/>
  <c r="G66" i="3"/>
  <c r="G67" i="3"/>
  <c r="G68" i="3"/>
  <c r="G69" i="3"/>
  <c r="G70" i="3"/>
  <c r="G71" i="3"/>
  <c r="G59" i="3"/>
  <c r="G49" i="3"/>
  <c r="G50" i="3"/>
  <c r="G51" i="3"/>
  <c r="G52" i="3"/>
  <c r="G53" i="3"/>
  <c r="G54" i="3"/>
  <c r="G55" i="3"/>
  <c r="G56" i="3"/>
  <c r="G57" i="3"/>
  <c r="G48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32" i="3"/>
  <c r="G28" i="3"/>
  <c r="G29" i="3"/>
  <c r="G30" i="3"/>
  <c r="G27" i="3"/>
  <c r="G20" i="3"/>
  <c r="G21" i="3"/>
  <c r="G22" i="3"/>
  <c r="G23" i="3"/>
  <c r="G24" i="3"/>
  <c r="G25" i="3"/>
  <c r="G19" i="3"/>
  <c r="G14" i="3"/>
  <c r="G15" i="3"/>
  <c r="G16" i="3"/>
  <c r="G17" i="3"/>
  <c r="G13" i="3"/>
  <c r="G9" i="3"/>
  <c r="G10" i="3"/>
  <c r="G11" i="3"/>
  <c r="G8" i="3"/>
  <c r="G108" i="3"/>
  <c r="G72" i="3" l="1"/>
  <c r="G58" i="3"/>
  <c r="G90" i="3"/>
  <c r="G79" i="3"/>
  <c r="G110" i="3"/>
  <c r="G96" i="3"/>
  <c r="G26" i="3"/>
  <c r="G18" i="3"/>
  <c r="G12" i="3"/>
  <c r="G7" i="3"/>
  <c r="BE47" i="3" l="1"/>
  <c r="BD47" i="3"/>
  <c r="BC47" i="3"/>
  <c r="BA47" i="3"/>
  <c r="BE46" i="3"/>
  <c r="BD46" i="3"/>
  <c r="BC46" i="3"/>
  <c r="BA46" i="3"/>
  <c r="BB46" i="3"/>
  <c r="BE45" i="3"/>
  <c r="BD45" i="3"/>
  <c r="BC45" i="3"/>
  <c r="BA45" i="3"/>
  <c r="BB45" i="3"/>
  <c r="BE44" i="3"/>
  <c r="BD44" i="3"/>
  <c r="BC44" i="3"/>
  <c r="BA44" i="3"/>
  <c r="BB44" i="3"/>
  <c r="BE43" i="3"/>
  <c r="BD43" i="3"/>
  <c r="BC43" i="3"/>
  <c r="BA43" i="3"/>
  <c r="BB43" i="3"/>
  <c r="BE34" i="3"/>
  <c r="BD34" i="3"/>
  <c r="BC34" i="3"/>
  <c r="BA34" i="3"/>
  <c r="BB34" i="3"/>
  <c r="BE33" i="3"/>
  <c r="BD33" i="3"/>
  <c r="BC33" i="3"/>
  <c r="BA33" i="3"/>
  <c r="G47" i="3" l="1"/>
  <c r="BB47" i="3" s="1"/>
  <c r="BB33" i="3"/>
  <c r="G31" i="3"/>
  <c r="G115" i="3" l="1"/>
</calcChain>
</file>

<file path=xl/sharedStrings.xml><?xml version="1.0" encoding="utf-8"?>
<sst xmlns="http://schemas.openxmlformats.org/spreadsheetml/2006/main" count="418" uniqueCount="233">
  <si>
    <t>Stavba :</t>
  </si>
  <si>
    <t>Objekt :</t>
  </si>
  <si>
    <t>Číslo položky</t>
  </si>
  <si>
    <t>Název položky</t>
  </si>
  <si>
    <t>MJ</t>
  </si>
  <si>
    <t>množství</t>
  </si>
  <si>
    <t>cena / MJ</t>
  </si>
  <si>
    <t>celkem (Kč)</t>
  </si>
  <si>
    <t>ks</t>
  </si>
  <si>
    <t>10</t>
  </si>
  <si>
    <t>11</t>
  </si>
  <si>
    <t>12</t>
  </si>
  <si>
    <t>Celkem bez DPH</t>
  </si>
  <si>
    <t>Zdravotechnická instalace</t>
  </si>
  <si>
    <t>m</t>
  </si>
  <si>
    <t>PPR nástěnka K247</t>
  </si>
  <si>
    <t>vyvedení a upevnění vodovodních výpustek DN20</t>
  </si>
  <si>
    <t>flex kotouč DN125</t>
  </si>
  <si>
    <t>tlaková zkouška vodovodního potrubí do DN32</t>
  </si>
  <si>
    <t>proplach a dezinfekce vodovodního potrubí do DN80</t>
  </si>
  <si>
    <t xml:space="preserve">stavební přípomoce </t>
  </si>
  <si>
    <t>℅</t>
  </si>
  <si>
    <t>Vnitřní kanalizace</t>
  </si>
  <si>
    <t>potrubí HT připojovací DN50</t>
  </si>
  <si>
    <t>pročištění stávajícího odpadního potrubí do DN110</t>
  </si>
  <si>
    <t>zkouška těsnosti kanalizace vodou do DN110</t>
  </si>
  <si>
    <t>Zařizovací předměty</t>
  </si>
  <si>
    <t>PU tmel FT101</t>
  </si>
  <si>
    <t>silikon transparent protiplísňový</t>
  </si>
  <si>
    <t>Svislé a kompletní konstrukce</t>
  </si>
  <si>
    <t>m²</t>
  </si>
  <si>
    <t>Úpravy povrchů vnitřní</t>
  </si>
  <si>
    <t xml:space="preserve">hrubá výplň rýh ve stěnách maltou </t>
  </si>
  <si>
    <t>samonivelační podlahová stěrka tl.30mm</t>
  </si>
  <si>
    <t>hrubé vyrovnání podlah cement. tmelem - ruční zpracování</t>
  </si>
  <si>
    <r>
      <t>oprava vápenných omítek stěn do 30</t>
    </r>
    <r>
      <rPr>
        <sz val="8"/>
        <rFont val="Calibri"/>
        <family val="2"/>
        <charset val="238"/>
      </rPr>
      <t>℅</t>
    </r>
    <r>
      <rPr>
        <sz val="8"/>
        <rFont val="Arial"/>
        <family val="2"/>
        <charset val="238"/>
      </rPr>
      <t xml:space="preserve"> - štukových</t>
    </r>
  </si>
  <si>
    <t>Bourání konstrukcí</t>
  </si>
  <si>
    <t>vysekání rýh ve zdi cihelné 10x10cm</t>
  </si>
  <si>
    <t>bourání dlažeb keramických</t>
  </si>
  <si>
    <t>Izolace proti vodě</t>
  </si>
  <si>
    <t>izolace vlhko V AQUAFIN - 1K</t>
  </si>
  <si>
    <t>izolace vlhko S AQUAFIN - 1K</t>
  </si>
  <si>
    <t xml:space="preserve">odstranění izolace proti vlhkosti - 1 vrstva </t>
  </si>
  <si>
    <t>Podlahy z dlaždic a obklady</t>
  </si>
  <si>
    <t>penetrace podkladu pod dlažby, dlaždice</t>
  </si>
  <si>
    <t>vyrovnání podkladu pro obklad maltou, lepidlem</t>
  </si>
  <si>
    <t xml:space="preserve">montáž podlah keramických včetně spárování </t>
  </si>
  <si>
    <t xml:space="preserve">montáž obkladů keramických včetně spárování </t>
  </si>
  <si>
    <t>Malby</t>
  </si>
  <si>
    <t>malby disperzní - jednobarevné 2x + 1x penetrování</t>
  </si>
  <si>
    <t>Elektromontáže</t>
  </si>
  <si>
    <t>demontáž + montáž elektroinstalace včetně kompletace</t>
  </si>
  <si>
    <t>kompl.</t>
  </si>
  <si>
    <t>zásuvka jednonásobná</t>
  </si>
  <si>
    <t xml:space="preserve">pomocný materiál </t>
  </si>
  <si>
    <t>Vedlejší náklady</t>
  </si>
  <si>
    <t>vyčištění budov o výšce podlaží do 4m - úklid</t>
  </si>
  <si>
    <t>Přesuny suti a vybouraných hmot</t>
  </si>
  <si>
    <t>t</t>
  </si>
  <si>
    <t xml:space="preserve">vnitrostaveništní doprava suti a vybouraných hmot </t>
  </si>
  <si>
    <t>nakládání suti na dopravní prostředky</t>
  </si>
  <si>
    <t>kontejner, suť bez příměsí, odvoz a likvidace</t>
  </si>
  <si>
    <t>díl 3</t>
  </si>
  <si>
    <t>1</t>
  </si>
  <si>
    <t>2</t>
  </si>
  <si>
    <t>3</t>
  </si>
  <si>
    <t>díl 61</t>
  </si>
  <si>
    <t>4</t>
  </si>
  <si>
    <t>5</t>
  </si>
  <si>
    <t>6</t>
  </si>
  <si>
    <t>7</t>
  </si>
  <si>
    <t>8</t>
  </si>
  <si>
    <t>díl 96</t>
  </si>
  <si>
    <t>9</t>
  </si>
  <si>
    <t>díl 711</t>
  </si>
  <si>
    <t>13</t>
  </si>
  <si>
    <t>14</t>
  </si>
  <si>
    <t>15</t>
  </si>
  <si>
    <t>díl 720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</si>
  <si>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</si>
  <si>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</si>
  <si>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</si>
  <si>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</si>
  <si>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</si>
  <si>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</si>
  <si>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</si>
  <si>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</si>
  <si>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</si>
  <si>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</si>
  <si>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</si>
  <si>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</si>
  <si>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</si>
  <si>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</si>
  <si>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</si>
  <si>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</si>
  <si>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</si>
  <si>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</si>
  <si>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</si>
  <si>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díl 725</t>
  </si>
  <si>
    <t>díl 721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</si>
  <si>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</si>
  <si>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</si>
  <si>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</si>
  <si>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</si>
  <si>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</si>
  <si>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</si>
  <si>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</si>
  <si>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</si>
  <si>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</si>
  <si>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</si>
  <si>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</si>
  <si>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</si>
  <si>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</si>
  <si>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</si>
  <si>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</si>
  <si>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</si>
  <si>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</si>
  <si>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</si>
  <si>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</si>
  <si>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</si>
  <si>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</si>
  <si>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</si>
  <si>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</si>
  <si>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díl 771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</si>
  <si>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</si>
  <si>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</si>
  <si>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</si>
  <si>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</si>
  <si>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</si>
  <si>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</si>
  <si>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</si>
  <si>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</si>
  <si>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</si>
  <si>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díl 784</t>
  </si>
  <si>
    <t>67</t>
  </si>
  <si>
    <t>68</t>
  </si>
  <si>
    <t>díl M21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</si>
  <si>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</si>
  <si>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</si>
  <si>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</si>
  <si>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</si>
  <si>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</si>
  <si>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</si>
  <si>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</si>
  <si>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</si>
  <si>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</si>
  <si>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</si>
  <si>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</si>
  <si>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</si>
  <si>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</si>
  <si>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</si>
  <si>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</si>
  <si>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</si>
  <si>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díl VN</t>
  </si>
  <si>
    <t>díl D96</t>
  </si>
  <si>
    <t>Budova K 400 děkanát - místnost S13 suterén</t>
  </si>
  <si>
    <t xml:space="preserve">  Stavební opravy - místnost S13</t>
  </si>
  <si>
    <t>přizdění stěny z tvárnic porobetonových tl. 10cm</t>
  </si>
  <si>
    <t>obezdívka sprchového stání tl. 7,5cm</t>
  </si>
  <si>
    <t>vyrovnání nerovného povrchu maltou do 50mm</t>
  </si>
  <si>
    <t>přizdění stěny z tvárnic porobetonových tl. 7,5cm</t>
  </si>
  <si>
    <t xml:space="preserve">omítka stěn vápenocementová šířky do 15cm </t>
  </si>
  <si>
    <t>bourání keramického soklíku</t>
  </si>
  <si>
    <t>vysekání betonové podlahy 20x15cm</t>
  </si>
  <si>
    <t>vysekání zazdění pro stoupačky tl. 15cm</t>
  </si>
  <si>
    <t>vyřezání stropních železných konstrukcí dl. 5m</t>
  </si>
  <si>
    <t xml:space="preserve">odstranění stávající dřevěné příčky dl. 5m </t>
  </si>
  <si>
    <t>přesun hmot pro izolace proti vodě výšky do 6m</t>
  </si>
  <si>
    <t>demontáž rozvodů vody do DN32</t>
  </si>
  <si>
    <t>demontáž uzavíracích ventilů DN32</t>
  </si>
  <si>
    <t>potrubí z PPR DN20 PN20</t>
  </si>
  <si>
    <t>izolace potrubí DN20</t>
  </si>
  <si>
    <t>opravy vodovodního potrubí s propojením dosavadního potrubí DN25</t>
  </si>
  <si>
    <t>přesun hmot pro vnitřní vodovod výšky do 6m</t>
  </si>
  <si>
    <t>sádra 25kg</t>
  </si>
  <si>
    <t>potrubí z PPR DN25 PN20</t>
  </si>
  <si>
    <t>oprava - vsazení odbočky na stávající kanalizaci DN110</t>
  </si>
  <si>
    <t>potrubí HT připojovací DN75</t>
  </si>
  <si>
    <t>demontáž potrubí z PVC do DN110</t>
  </si>
  <si>
    <t>vyvedení a upevnění odpadních výpustek DN75</t>
  </si>
  <si>
    <t>přesun hmot pro vnitřní kanalizaci výšky do 6m</t>
  </si>
  <si>
    <t>potrubí HT připojovací DN110</t>
  </si>
  <si>
    <t>sprchové dveře posuvné RAVAK 100cm</t>
  </si>
  <si>
    <t>sprchový žlab + rošt nerez 80cm</t>
  </si>
  <si>
    <t>baterie páková sprchová chrom</t>
  </si>
  <si>
    <t>držák sprchový posuvný set</t>
  </si>
  <si>
    <t>umyvadlo JIKA 55cm</t>
  </si>
  <si>
    <t>umyvadlové šrouby + umyvadlový sifon set</t>
  </si>
  <si>
    <t>baterie páková umyvadlová stojánková chrom</t>
  </si>
  <si>
    <t>rohový ventil DN20</t>
  </si>
  <si>
    <t>montáž zařizovacích předmětů</t>
  </si>
  <si>
    <t>soub.</t>
  </si>
  <si>
    <t>lišta nerezová 2,5m tl.8mm</t>
  </si>
  <si>
    <t>dlažba keramická slinutá 30x30cm</t>
  </si>
  <si>
    <t>obklad keramický 25x20cm světle hnědá</t>
  </si>
  <si>
    <t>přesun hmot pro podlahy keramické výšky do 6m</t>
  </si>
  <si>
    <t>přesun hmot pro obklady keramické výšky do 6m</t>
  </si>
  <si>
    <t>lepidlo Ceresit plus fix</t>
  </si>
  <si>
    <t>nátěr radiátoru a potrubí</t>
  </si>
  <si>
    <t xml:space="preserve">nátěr izolace potrubí pod stropem </t>
  </si>
  <si>
    <t>nátěr zárubní</t>
  </si>
  <si>
    <t>odstranění nátěrů stěn oškrabáním</t>
  </si>
  <si>
    <t>krabice přístrojová KU68</t>
  </si>
  <si>
    <t xml:space="preserve">svítidlo IP44 včetně zdroje LED </t>
  </si>
  <si>
    <t>tlačítko + elekrický doběh ventilátoru</t>
  </si>
  <si>
    <t>ventilátor</t>
  </si>
  <si>
    <t>vypínač č.5</t>
  </si>
  <si>
    <t>kabel CYKY 3x1,5</t>
  </si>
  <si>
    <t>sádrové pojivo</t>
  </si>
  <si>
    <t>svislá doprava suti a vybouraných hmot nošením</t>
  </si>
  <si>
    <t>přesun hmot pro zařizovací předměty</t>
  </si>
  <si>
    <t>díl 766</t>
  </si>
  <si>
    <t>Konstrukce truhlářské</t>
  </si>
  <si>
    <t>demontáž vnitřních dveří včetně likvidace</t>
  </si>
  <si>
    <t>dveře vnitřní CPL klasik 80x 190cm</t>
  </si>
  <si>
    <t xml:space="preserve">kliky se štítem </t>
  </si>
  <si>
    <t>práh dubový lakovaný</t>
  </si>
  <si>
    <t>truhlářské práce</t>
  </si>
  <si>
    <t>přesun hmot pro truhlářské konstrukce výšky do 6m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</si>
  <si>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</si>
  <si>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</si>
  <si>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</si>
  <si>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</si>
  <si>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</si>
  <si>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</si>
  <si>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</si>
  <si>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</si>
  <si>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</si>
  <si>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</si>
  <si>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</si>
  <si>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vsazení uzavíracích ventilů na stávající stoupací potrubí</t>
  </si>
  <si>
    <t>Položkový soupis prací a dodávek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</si>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</sst>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i/>
      <sz val="11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1" xfId="1" applyFont="1" applyBorder="1"/>
    <xf numFmtId="0" fontId="4" fillId="0" borderId="0" xfId="1"/>
    <xf numFmtId="0" fontId="1" fillId="0" borderId="0" xfId="1" applyFont="1"/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1" fillId="0" borderId="3" xfId="1" applyFont="1" applyBorder="1" applyAlignment="1">
      <alignment horizontal="left"/>
    </xf>
    <xf numFmtId="0" fontId="1" fillId="0" borderId="4" xfId="1" applyFont="1" applyBorder="1"/>
    <xf numFmtId="0" fontId="1" fillId="0" borderId="5" xfId="1" applyFont="1" applyBorder="1" applyAlignment="1">
      <alignment horizontal="center"/>
    </xf>
    <xf numFmtId="0" fontId="1" fillId="0" borderId="5" xfId="1" applyNumberFormat="1" applyFont="1" applyBorder="1" applyAlignment="1">
      <alignment horizontal="right"/>
    </xf>
    <xf numFmtId="0" fontId="4" fillId="0" borderId="0" xfId="1" applyNumberFormat="1"/>
    <xf numFmtId="0" fontId="8" fillId="0" borderId="0" xfId="1" applyFont="1"/>
    <xf numFmtId="0" fontId="10" fillId="0" borderId="0" xfId="1" applyFont="1"/>
    <xf numFmtId="0" fontId="4" fillId="0" borderId="0" xfId="1" applyBorder="1"/>
    <xf numFmtId="0" fontId="12" fillId="0" borderId="0" xfId="1" applyFont="1" applyAlignment="1"/>
    <xf numFmtId="0" fontId="4" fillId="0" borderId="0" xfId="1" applyAlignment="1">
      <alignment horizontal="right"/>
    </xf>
    <xf numFmtId="0" fontId="13" fillId="0" borderId="0" xfId="1" applyFont="1" applyBorder="1"/>
    <xf numFmtId="3" fontId="13" fillId="0" borderId="0" xfId="1" applyNumberFormat="1" applyFont="1" applyBorder="1" applyAlignment="1">
      <alignment horizontal="right"/>
    </xf>
    <xf numFmtId="4" fontId="13" fillId="0" borderId="0" xfId="1" applyNumberFormat="1" applyFont="1" applyBorder="1"/>
    <xf numFmtId="0" fontId="12" fillId="0" borderId="0" xfId="1" applyFont="1" applyBorder="1" applyAlignment="1"/>
    <xf numFmtId="0" fontId="4" fillId="0" borderId="0" xfId="1" applyBorder="1" applyAlignment="1">
      <alignment horizontal="right"/>
    </xf>
    <xf numFmtId="0" fontId="9" fillId="0" borderId="7" xfId="1" applyFont="1" applyBorder="1" applyAlignment="1">
      <alignment vertical="center" wrapText="1"/>
    </xf>
    <xf numFmtId="49" fontId="9" fillId="0" borderId="7" xfId="1" applyNumberFormat="1" applyFont="1" applyBorder="1" applyAlignment="1">
      <alignment horizontal="center" vertical="center" shrinkToFit="1"/>
    </xf>
    <xf numFmtId="4" fontId="9" fillId="0" borderId="7" xfId="1" applyNumberFormat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/>
    </xf>
    <xf numFmtId="0" fontId="3" fillId="2" borderId="6" xfId="1" applyNumberFormat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9" fillId="0" borderId="11" xfId="1" applyFont="1" applyBorder="1" applyAlignment="1">
      <alignment vertical="center" wrapText="1"/>
    </xf>
    <xf numFmtId="4" fontId="9" fillId="0" borderId="11" xfId="1" applyNumberFormat="1" applyFont="1" applyBorder="1" applyAlignment="1">
      <alignment horizontal="right" vertical="center"/>
    </xf>
    <xf numFmtId="49" fontId="9" fillId="0" borderId="0" xfId="1" applyNumberFormat="1" applyFont="1" applyBorder="1" applyAlignment="1">
      <alignment horizontal="center" vertical="center" shrinkToFit="1"/>
    </xf>
    <xf numFmtId="49" fontId="15" fillId="0" borderId="7" xfId="1" applyNumberFormat="1" applyFont="1" applyBorder="1" applyAlignment="1">
      <alignment horizontal="center" vertical="center" shrinkToFit="1"/>
    </xf>
    <xf numFmtId="0" fontId="14" fillId="2" borderId="5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vertical="center" wrapText="1"/>
    </xf>
    <xf numFmtId="0" fontId="14" fillId="0" borderId="9" xfId="1" applyFont="1" applyBorder="1" applyAlignment="1">
      <alignment horizontal="left" vertical="center"/>
    </xf>
    <xf numFmtId="0" fontId="4" fillId="0" borderId="0" xfId="1" applyAlignment="1">
      <alignment horizontal="left"/>
    </xf>
    <xf numFmtId="4" fontId="14" fillId="0" borderId="9" xfId="1" applyNumberFormat="1" applyFont="1" applyBorder="1" applyAlignment="1">
      <alignment vertical="center"/>
    </xf>
    <xf numFmtId="4" fontId="14" fillId="0" borderId="5" xfId="1" applyNumberFormat="1" applyFont="1" applyBorder="1" applyAlignment="1">
      <alignment vertical="center"/>
    </xf>
    <xf numFmtId="4" fontId="14" fillId="0" borderId="6" xfId="1" applyNumberFormat="1" applyFont="1" applyBorder="1" applyAlignment="1">
      <alignment vertical="center"/>
    </xf>
    <xf numFmtId="0" fontId="14" fillId="0" borderId="9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4" fontId="14" fillId="0" borderId="6" xfId="1" applyNumberFormat="1" applyFont="1" applyBorder="1"/>
    <xf numFmtId="4" fontId="14" fillId="0" borderId="6" xfId="1" applyNumberFormat="1" applyFont="1" applyBorder="1" applyAlignment="1">
      <alignment vertical="center" wrapText="1"/>
    </xf>
    <xf numFmtId="0" fontId="14" fillId="2" borderId="9" xfId="1" applyFont="1" applyFill="1" applyBorder="1" applyAlignment="1">
      <alignment vertical="center" wrapText="1"/>
    </xf>
    <xf numFmtId="4" fontId="14" fillId="2" borderId="11" xfId="1" applyNumberFormat="1" applyFont="1" applyFill="1" applyBorder="1" applyAlignment="1">
      <alignment vertical="center"/>
    </xf>
    <xf numFmtId="49" fontId="15" fillId="0" borderId="11" xfId="1" applyNumberFormat="1" applyFont="1" applyBorder="1" applyAlignment="1">
      <alignment horizontal="center" vertical="center" shrinkToFit="1"/>
    </xf>
    <xf numFmtId="49" fontId="9" fillId="0" borderId="11" xfId="1" applyNumberFormat="1" applyFont="1" applyBorder="1" applyAlignment="1">
      <alignment horizontal="center" vertical="center" shrinkToFit="1"/>
    </xf>
    <xf numFmtId="49" fontId="9" fillId="0" borderId="7" xfId="1" applyNumberFormat="1" applyFont="1" applyBorder="1" applyAlignment="1">
      <alignment horizontal="right" vertical="center"/>
    </xf>
    <xf numFmtId="2" fontId="9" fillId="0" borderId="7" xfId="1" applyNumberFormat="1" applyFont="1" applyBorder="1" applyAlignment="1">
      <alignment horizontal="right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14" fillId="0" borderId="9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49" fontId="1" fillId="0" borderId="14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shrinkToFit="1"/>
    </xf>
    <xf numFmtId="0" fontId="1" fillId="0" borderId="1" xfId="1" applyFont="1" applyBorder="1" applyAlignment="1">
      <alignment horizontal="center" shrinkToFit="1"/>
    </xf>
    <xf numFmtId="0" fontId="1" fillId="0" borderId="17" xfId="1" applyFont="1" applyBorder="1" applyAlignment="1">
      <alignment horizontal="center" shrinkToFit="1"/>
    </xf>
    <xf numFmtId="0" fontId="2" fillId="0" borderId="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16" fillId="0" borderId="18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1" fillId="2" borderId="9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88"/>
  <sheetViews>
    <sheetView showGridLines="0" showZeros="0" tabSelected="1" zoomScaleNormal="100" workbookViewId="0">
      <selection activeCell="J111" sqref="J111"/>
    </sheetView>
  </sheetViews>
  <sheetFormatPr defaultColWidth="9.125" defaultRowHeight="12.45" x14ac:dyDescent="0.2"/>
  <cols>
    <col min="1" max="1" width="4.375" style="2" customWidth="1"/>
    <col min="2" max="2" width="6.25" style="2" customWidth="1"/>
    <col min="3" max="3" width="48.875" style="2" customWidth="1"/>
    <col min="4" max="4" width="5.625" style="2" customWidth="1"/>
    <col min="5" max="5" width="8.625" style="17" customWidth="1"/>
    <col min="6" max="6" width="10.125" style="2" customWidth="1"/>
    <col min="7" max="7" width="13.125" style="2" customWidth="1"/>
    <col min="8" max="11" width="9.125" style="2"/>
    <col min="12" max="12" width="75.375" style="2" customWidth="1"/>
    <col min="13" max="13" width="45.25" style="2" customWidth="1"/>
    <col min="14" max="16384" width="9.125" style="2"/>
  </cols>
  <sheetData>
    <row r="1" spans="1:80" ht="15.05" x14ac:dyDescent="0.25">
      <c r="A1" s="57" t="s">
        <v>231</v>
      </c>
      <c r="B1" s="57"/>
      <c r="C1" s="57"/>
      <c r="D1" s="57"/>
      <c r="E1" s="57"/>
      <c r="F1" s="57"/>
      <c r="G1" s="57"/>
    </row>
    <row r="2" spans="1:80" ht="14.25" customHeight="1" thickBot="1" x14ac:dyDescent="0.3">
      <c r="A2" s="3"/>
      <c r="B2" s="4"/>
      <c r="C2" s="5"/>
      <c r="D2" s="5"/>
      <c r="E2" s="6"/>
      <c r="F2" s="5"/>
      <c r="G2" s="5"/>
    </row>
    <row r="3" spans="1:80" ht="17.2" customHeight="1" thickTop="1" x14ac:dyDescent="0.25">
      <c r="A3" s="58" t="s">
        <v>0</v>
      </c>
      <c r="B3" s="59"/>
      <c r="C3" s="65" t="s">
        <v>155</v>
      </c>
      <c r="D3" s="66"/>
      <c r="E3" s="7"/>
      <c r="F3" s="8"/>
      <c r="G3" s="9"/>
    </row>
    <row r="4" spans="1:80" ht="17.2" customHeight="1" thickBot="1" x14ac:dyDescent="0.25">
      <c r="A4" s="60" t="s">
        <v>1</v>
      </c>
      <c r="B4" s="61"/>
      <c r="C4" s="29"/>
      <c r="D4" s="1"/>
      <c r="E4" s="62"/>
      <c r="F4" s="63"/>
      <c r="G4" s="64"/>
    </row>
    <row r="5" spans="1:80" ht="20.3" customHeight="1" thickTop="1" x14ac:dyDescent="0.2">
      <c r="A5" s="67" t="s">
        <v>156</v>
      </c>
      <c r="B5" s="68"/>
      <c r="C5" s="68"/>
      <c r="D5" s="68"/>
      <c r="E5" s="68"/>
      <c r="F5" s="68"/>
      <c r="G5" s="69"/>
    </row>
    <row r="6" spans="1:80" ht="11.95" customHeight="1" x14ac:dyDescent="0.2">
      <c r="A6" s="70" t="s">
        <v>2</v>
      </c>
      <c r="B6" s="71"/>
      <c r="C6" s="26" t="s">
        <v>3</v>
      </c>
      <c r="D6" s="26" t="s">
        <v>4</v>
      </c>
      <c r="E6" s="27" t="s">
        <v>5</v>
      </c>
      <c r="F6" s="26" t="s">
        <v>6</v>
      </c>
      <c r="G6" s="28" t="s">
        <v>7</v>
      </c>
    </row>
    <row r="7" spans="1:80" ht="16.55" customHeight="1" x14ac:dyDescent="0.25">
      <c r="A7" s="72" t="s">
        <v>62</v>
      </c>
      <c r="B7" s="73"/>
      <c r="C7" s="36" t="s">
        <v>29</v>
      </c>
      <c r="D7" s="10"/>
      <c r="E7" s="11"/>
      <c r="F7" s="11"/>
      <c r="G7" s="43">
        <f>SUM(G8:G11)</f>
        <v>0</v>
      </c>
      <c r="H7" s="12"/>
      <c r="I7" s="12"/>
      <c r="O7" s="13">
        <v>1</v>
      </c>
    </row>
    <row r="8" spans="1:80" ht="16.55" customHeight="1" x14ac:dyDescent="0.2">
      <c r="A8" s="51" t="s">
        <v>63</v>
      </c>
      <c r="B8" s="52"/>
      <c r="C8" s="23" t="s">
        <v>157</v>
      </c>
      <c r="D8" s="24" t="s">
        <v>30</v>
      </c>
      <c r="E8" s="25">
        <v>16</v>
      </c>
      <c r="F8" s="49" t="s">
        <v>232</v>
      </c>
      <c r="G8" s="50">
        <f>E8*F8</f>
        <v>0</v>
      </c>
      <c r="K8" s="37"/>
      <c r="O8" s="13"/>
      <c r="CA8" s="14"/>
      <c r="CB8" s="14"/>
    </row>
    <row r="9" spans="1:80" ht="16.55" customHeight="1" x14ac:dyDescent="0.2">
      <c r="A9" s="51" t="s">
        <v>64</v>
      </c>
      <c r="B9" s="52"/>
      <c r="C9" s="23" t="s">
        <v>160</v>
      </c>
      <c r="D9" s="24" t="s">
        <v>30</v>
      </c>
      <c r="E9" s="25">
        <v>5</v>
      </c>
      <c r="F9" s="49" t="s">
        <v>232</v>
      </c>
      <c r="G9" s="50">
        <f t="shared" ref="G9:G11" si="0">E9*F9</f>
        <v>0</v>
      </c>
      <c r="K9" s="37"/>
      <c r="O9" s="13"/>
      <c r="CA9" s="14"/>
      <c r="CB9" s="14"/>
    </row>
    <row r="10" spans="1:80" ht="16.55" customHeight="1" x14ac:dyDescent="0.2">
      <c r="A10" s="51" t="s">
        <v>65</v>
      </c>
      <c r="B10" s="52"/>
      <c r="C10" s="23" t="s">
        <v>158</v>
      </c>
      <c r="D10" s="24" t="s">
        <v>30</v>
      </c>
      <c r="E10" s="25">
        <v>2</v>
      </c>
      <c r="F10" s="49" t="s">
        <v>232</v>
      </c>
      <c r="G10" s="50">
        <f t="shared" si="0"/>
        <v>0</v>
      </c>
      <c r="O10" s="13"/>
      <c r="CA10" s="14"/>
      <c r="CB10" s="14"/>
    </row>
    <row r="11" spans="1:80" ht="16.55" customHeight="1" x14ac:dyDescent="0.2">
      <c r="A11" s="51" t="s">
        <v>67</v>
      </c>
      <c r="B11" s="52"/>
      <c r="C11" s="23" t="s">
        <v>159</v>
      </c>
      <c r="D11" s="24" t="s">
        <v>30</v>
      </c>
      <c r="E11" s="25">
        <v>14</v>
      </c>
      <c r="F11" s="49" t="s">
        <v>232</v>
      </c>
      <c r="G11" s="50">
        <f t="shared" si="0"/>
        <v>0</v>
      </c>
      <c r="O11" s="13"/>
      <c r="CA11" s="14"/>
      <c r="CB11" s="14"/>
    </row>
    <row r="12" spans="1:80" ht="16.55" customHeight="1" x14ac:dyDescent="0.2">
      <c r="A12" s="53" t="s">
        <v>66</v>
      </c>
      <c r="B12" s="54"/>
      <c r="C12" s="38" t="s">
        <v>31</v>
      </c>
      <c r="D12" s="39"/>
      <c r="E12" s="39"/>
      <c r="F12" s="39"/>
      <c r="G12" s="40">
        <f>SUM(G13:G17)</f>
        <v>0</v>
      </c>
      <c r="O12" s="13"/>
      <c r="CA12" s="14"/>
      <c r="CB12" s="14"/>
    </row>
    <row r="13" spans="1:80" ht="16.55" customHeight="1" x14ac:dyDescent="0.2">
      <c r="A13" s="51" t="s">
        <v>68</v>
      </c>
      <c r="B13" s="52"/>
      <c r="C13" s="23" t="s">
        <v>161</v>
      </c>
      <c r="D13" s="24" t="s">
        <v>30</v>
      </c>
      <c r="E13" s="25">
        <v>10</v>
      </c>
      <c r="F13" s="49" t="s">
        <v>232</v>
      </c>
      <c r="G13" s="50">
        <f>E13*F13</f>
        <v>0</v>
      </c>
      <c r="O13" s="13"/>
      <c r="CA13" s="14"/>
      <c r="CB13" s="14"/>
    </row>
    <row r="14" spans="1:80" ht="16.55" customHeight="1" x14ac:dyDescent="0.2">
      <c r="A14" s="51" t="s">
        <v>69</v>
      </c>
      <c r="B14" s="52"/>
      <c r="C14" s="23" t="s">
        <v>32</v>
      </c>
      <c r="D14" s="24" t="s">
        <v>30</v>
      </c>
      <c r="E14" s="25">
        <v>14</v>
      </c>
      <c r="F14" s="49" t="s">
        <v>232</v>
      </c>
      <c r="G14" s="50">
        <f t="shared" ref="G14:G17" si="1">E14*F14</f>
        <v>0</v>
      </c>
      <c r="O14" s="13"/>
      <c r="CA14" s="14"/>
      <c r="CB14" s="14"/>
    </row>
    <row r="15" spans="1:80" ht="16.55" customHeight="1" x14ac:dyDescent="0.2">
      <c r="A15" s="51" t="s">
        <v>70</v>
      </c>
      <c r="B15" s="52"/>
      <c r="C15" s="23" t="s">
        <v>33</v>
      </c>
      <c r="D15" s="24" t="s">
        <v>30</v>
      </c>
      <c r="E15" s="25">
        <v>25</v>
      </c>
      <c r="F15" s="49" t="s">
        <v>232</v>
      </c>
      <c r="G15" s="50">
        <f t="shared" si="1"/>
        <v>0</v>
      </c>
      <c r="O15" s="13"/>
      <c r="CA15" s="14"/>
      <c r="CB15" s="14"/>
    </row>
    <row r="16" spans="1:80" ht="16.55" customHeight="1" x14ac:dyDescent="0.2">
      <c r="A16" s="51" t="s">
        <v>71</v>
      </c>
      <c r="B16" s="52"/>
      <c r="C16" s="23" t="s">
        <v>34</v>
      </c>
      <c r="D16" s="24" t="s">
        <v>30</v>
      </c>
      <c r="E16" s="25">
        <v>11</v>
      </c>
      <c r="F16" s="49" t="s">
        <v>232</v>
      </c>
      <c r="G16" s="50">
        <f t="shared" si="1"/>
        <v>0</v>
      </c>
      <c r="O16" s="13"/>
      <c r="CA16" s="14"/>
      <c r="CB16" s="14"/>
    </row>
    <row r="17" spans="1:80" ht="16.55" customHeight="1" x14ac:dyDescent="0.2">
      <c r="A17" s="51" t="s">
        <v>73</v>
      </c>
      <c r="B17" s="52"/>
      <c r="C17" s="23" t="s">
        <v>35</v>
      </c>
      <c r="D17" s="24" t="s">
        <v>30</v>
      </c>
      <c r="E17" s="25">
        <v>21</v>
      </c>
      <c r="F17" s="49" t="s">
        <v>232</v>
      </c>
      <c r="G17" s="50">
        <f t="shared" si="1"/>
        <v>0</v>
      </c>
      <c r="O17" s="13"/>
      <c r="CA17" s="14"/>
      <c r="CB17" s="14"/>
    </row>
    <row r="18" spans="1:80" ht="16.55" customHeight="1" x14ac:dyDescent="0.2">
      <c r="A18" s="53" t="s">
        <v>72</v>
      </c>
      <c r="B18" s="54"/>
      <c r="C18" s="38" t="s">
        <v>36</v>
      </c>
      <c r="D18" s="39"/>
      <c r="E18" s="39"/>
      <c r="F18" s="39"/>
      <c r="G18" s="40">
        <f>SUM(G19:G25)</f>
        <v>0</v>
      </c>
      <c r="K18" s="32"/>
      <c r="L18" s="15"/>
      <c r="O18" s="13"/>
      <c r="CA18" s="14"/>
      <c r="CB18" s="14"/>
    </row>
    <row r="19" spans="1:80" ht="16.55" customHeight="1" x14ac:dyDescent="0.2">
      <c r="A19" s="51" t="s">
        <v>9</v>
      </c>
      <c r="B19" s="52"/>
      <c r="C19" s="23" t="s">
        <v>37</v>
      </c>
      <c r="D19" s="24" t="s">
        <v>14</v>
      </c>
      <c r="E19" s="25">
        <v>14</v>
      </c>
      <c r="F19" s="49" t="s">
        <v>232</v>
      </c>
      <c r="G19" s="50">
        <f>E19*F19</f>
        <v>0</v>
      </c>
      <c r="O19" s="13"/>
      <c r="CA19" s="14"/>
      <c r="CB19" s="14"/>
    </row>
    <row r="20" spans="1:80" ht="16.55" customHeight="1" x14ac:dyDescent="0.2">
      <c r="A20" s="51" t="s">
        <v>10</v>
      </c>
      <c r="B20" s="52"/>
      <c r="C20" s="23" t="s">
        <v>163</v>
      </c>
      <c r="D20" s="24" t="s">
        <v>14</v>
      </c>
      <c r="E20" s="25">
        <v>6</v>
      </c>
      <c r="F20" s="49" t="s">
        <v>232</v>
      </c>
      <c r="G20" s="50">
        <f t="shared" ref="G20:G25" si="2">E20*F20</f>
        <v>0</v>
      </c>
      <c r="O20" s="13"/>
      <c r="CA20" s="14"/>
      <c r="CB20" s="14"/>
    </row>
    <row r="21" spans="1:80" ht="16.55" customHeight="1" x14ac:dyDescent="0.2">
      <c r="A21" s="51" t="s">
        <v>11</v>
      </c>
      <c r="B21" s="52"/>
      <c r="C21" s="23" t="s">
        <v>164</v>
      </c>
      <c r="D21" s="24" t="s">
        <v>30</v>
      </c>
      <c r="E21" s="25">
        <v>2</v>
      </c>
      <c r="F21" s="49" t="s">
        <v>232</v>
      </c>
      <c r="G21" s="50">
        <f t="shared" si="2"/>
        <v>0</v>
      </c>
      <c r="O21" s="13"/>
      <c r="CA21" s="14"/>
      <c r="CB21" s="14"/>
    </row>
    <row r="22" spans="1:80" ht="16.55" customHeight="1" x14ac:dyDescent="0.2">
      <c r="A22" s="51" t="s">
        <v>75</v>
      </c>
      <c r="B22" s="52"/>
      <c r="C22" s="23" t="s">
        <v>165</v>
      </c>
      <c r="D22" s="24" t="s">
        <v>8</v>
      </c>
      <c r="E22" s="25">
        <v>7</v>
      </c>
      <c r="F22" s="49" t="s">
        <v>232</v>
      </c>
      <c r="G22" s="50">
        <f t="shared" si="2"/>
        <v>0</v>
      </c>
      <c r="O22" s="13"/>
      <c r="CA22" s="14"/>
      <c r="CB22" s="14"/>
    </row>
    <row r="23" spans="1:80" ht="16.55" customHeight="1" x14ac:dyDescent="0.2">
      <c r="A23" s="51" t="s">
        <v>76</v>
      </c>
      <c r="B23" s="52"/>
      <c r="C23" s="23" t="s">
        <v>166</v>
      </c>
      <c r="D23" s="24" t="s">
        <v>8</v>
      </c>
      <c r="E23" s="25">
        <v>1</v>
      </c>
      <c r="F23" s="49" t="s">
        <v>232</v>
      </c>
      <c r="G23" s="50">
        <f t="shared" si="2"/>
        <v>0</v>
      </c>
      <c r="O23" s="13"/>
      <c r="CA23" s="14"/>
      <c r="CB23" s="14"/>
    </row>
    <row r="24" spans="1:80" ht="16.55" customHeight="1" x14ac:dyDescent="0.2">
      <c r="A24" s="51" t="s">
        <v>77</v>
      </c>
      <c r="B24" s="52"/>
      <c r="C24" s="23" t="s">
        <v>162</v>
      </c>
      <c r="D24" s="24" t="s">
        <v>14</v>
      </c>
      <c r="E24" s="25">
        <v>14</v>
      </c>
      <c r="F24" s="49" t="s">
        <v>232</v>
      </c>
      <c r="G24" s="50">
        <f t="shared" si="2"/>
        <v>0</v>
      </c>
      <c r="O24" s="13"/>
      <c r="CA24" s="14"/>
      <c r="CB24" s="14"/>
    </row>
    <row r="25" spans="1:80" ht="16.55" customHeight="1" x14ac:dyDescent="0.2">
      <c r="A25" s="51" t="s">
        <v>79</v>
      </c>
      <c r="B25" s="52"/>
      <c r="C25" s="23" t="s">
        <v>38</v>
      </c>
      <c r="D25" s="24" t="s">
        <v>30</v>
      </c>
      <c r="E25" s="25">
        <v>24</v>
      </c>
      <c r="F25" s="49" t="s">
        <v>232</v>
      </c>
      <c r="G25" s="50">
        <f t="shared" si="2"/>
        <v>0</v>
      </c>
      <c r="O25" s="13"/>
      <c r="CA25" s="14"/>
      <c r="CB25" s="14"/>
    </row>
    <row r="26" spans="1:80" ht="16.55" customHeight="1" x14ac:dyDescent="0.2">
      <c r="A26" s="53" t="s">
        <v>74</v>
      </c>
      <c r="B26" s="54"/>
      <c r="C26" s="41" t="s">
        <v>39</v>
      </c>
      <c r="D26" s="42"/>
      <c r="E26" s="42"/>
      <c r="F26" s="42"/>
      <c r="G26" s="44">
        <f>SUM(G27:G30)</f>
        <v>0</v>
      </c>
      <c r="O26" s="13"/>
      <c r="CA26" s="14"/>
      <c r="CB26" s="14"/>
    </row>
    <row r="27" spans="1:80" ht="16.55" customHeight="1" x14ac:dyDescent="0.2">
      <c r="A27" s="51" t="s">
        <v>80</v>
      </c>
      <c r="B27" s="52"/>
      <c r="C27" s="23" t="s">
        <v>40</v>
      </c>
      <c r="D27" s="24" t="s">
        <v>30</v>
      </c>
      <c r="E27" s="25">
        <v>4</v>
      </c>
      <c r="F27" s="49" t="s">
        <v>232</v>
      </c>
      <c r="G27" s="50">
        <f>E27*F27</f>
        <v>0</v>
      </c>
      <c r="O27" s="13"/>
      <c r="CA27" s="14"/>
      <c r="CB27" s="14"/>
    </row>
    <row r="28" spans="1:80" ht="16.55" customHeight="1" x14ac:dyDescent="0.2">
      <c r="A28" s="51" t="s">
        <v>81</v>
      </c>
      <c r="B28" s="52"/>
      <c r="C28" s="23" t="s">
        <v>41</v>
      </c>
      <c r="D28" s="24" t="s">
        <v>30</v>
      </c>
      <c r="E28" s="25">
        <v>8</v>
      </c>
      <c r="F28" s="49" t="s">
        <v>232</v>
      </c>
      <c r="G28" s="50">
        <f t="shared" ref="G28:G30" si="3">E28*F28</f>
        <v>0</v>
      </c>
      <c r="O28" s="13"/>
      <c r="CA28" s="14"/>
      <c r="CB28" s="14"/>
    </row>
    <row r="29" spans="1:80" ht="16.55" customHeight="1" x14ac:dyDescent="0.2">
      <c r="A29" s="51" t="s">
        <v>82</v>
      </c>
      <c r="B29" s="52"/>
      <c r="C29" s="23" t="s">
        <v>42</v>
      </c>
      <c r="D29" s="24" t="s">
        <v>30</v>
      </c>
      <c r="E29" s="25">
        <v>4</v>
      </c>
      <c r="F29" s="49" t="s">
        <v>232</v>
      </c>
      <c r="G29" s="50">
        <f t="shared" si="3"/>
        <v>0</v>
      </c>
      <c r="O29" s="13"/>
      <c r="CA29" s="14"/>
      <c r="CB29" s="14"/>
    </row>
    <row r="30" spans="1:80" ht="16.55" customHeight="1" x14ac:dyDescent="0.2">
      <c r="A30" s="51" t="s">
        <v>83</v>
      </c>
      <c r="B30" s="52"/>
      <c r="C30" s="23" t="s">
        <v>167</v>
      </c>
      <c r="D30" s="33" t="s">
        <v>21</v>
      </c>
      <c r="E30" s="25">
        <v>4.2</v>
      </c>
      <c r="F30" s="49" t="s">
        <v>232</v>
      </c>
      <c r="G30" s="50">
        <f t="shared" si="3"/>
        <v>0</v>
      </c>
      <c r="O30" s="13"/>
      <c r="CA30" s="14"/>
      <c r="CB30" s="14"/>
    </row>
    <row r="31" spans="1:80" ht="18" customHeight="1" x14ac:dyDescent="0.2">
      <c r="A31" s="53" t="s">
        <v>78</v>
      </c>
      <c r="B31" s="54"/>
      <c r="C31" s="38" t="s">
        <v>13</v>
      </c>
      <c r="D31" s="39"/>
      <c r="E31" s="39"/>
      <c r="F31" s="39"/>
      <c r="G31" s="40">
        <f>SUM(G32:G46)</f>
        <v>0</v>
      </c>
      <c r="O31" s="13"/>
      <c r="CA31" s="14"/>
      <c r="CB31" s="14"/>
    </row>
    <row r="32" spans="1:80" ht="16.55" customHeight="1" x14ac:dyDescent="0.2">
      <c r="A32" s="51" t="s">
        <v>84</v>
      </c>
      <c r="B32" s="52"/>
      <c r="C32" s="23" t="s">
        <v>168</v>
      </c>
      <c r="D32" s="24" t="s">
        <v>14</v>
      </c>
      <c r="E32" s="25">
        <v>5</v>
      </c>
      <c r="F32" s="49" t="s">
        <v>232</v>
      </c>
      <c r="G32" s="50">
        <f>E32*F32</f>
        <v>0</v>
      </c>
      <c r="O32" s="13"/>
      <c r="CA32" s="14"/>
      <c r="CB32" s="14"/>
    </row>
    <row r="33" spans="1:104" ht="16.55" customHeight="1" x14ac:dyDescent="0.2">
      <c r="A33" s="51" t="s">
        <v>85</v>
      </c>
      <c r="B33" s="52"/>
      <c r="C33" s="23" t="s">
        <v>169</v>
      </c>
      <c r="D33" s="24" t="s">
        <v>8</v>
      </c>
      <c r="E33" s="25">
        <v>2</v>
      </c>
      <c r="F33" s="49" t="s">
        <v>232</v>
      </c>
      <c r="G33" s="50">
        <f t="shared" ref="G33:G46" si="4">E33*F33</f>
        <v>0</v>
      </c>
      <c r="O33" s="13">
        <v>2</v>
      </c>
      <c r="AA33" s="2">
        <v>12</v>
      </c>
      <c r="AB33" s="2">
        <v>0</v>
      </c>
      <c r="AC33" s="2">
        <v>4</v>
      </c>
      <c r="AZ33" s="2">
        <v>2</v>
      </c>
      <c r="BA33" s="2">
        <f t="shared" ref="BA33:BA47" si="5">IF(AZ33=1,G33,0)</f>
        <v>0</v>
      </c>
      <c r="BB33" s="2">
        <f t="shared" ref="BB33:BB47" si="6">IF(AZ33=2,G33,0)</f>
        <v>0</v>
      </c>
      <c r="BC33" s="2">
        <f t="shared" ref="BC33:BC47" si="7">IF(AZ33=3,G33,0)</f>
        <v>0</v>
      </c>
      <c r="BD33" s="2">
        <f t="shared" ref="BD33:BD47" si="8">IF(AZ33=4,G33,0)</f>
        <v>0</v>
      </c>
      <c r="BE33" s="2">
        <f t="shared" ref="BE33:BE47" si="9">IF(AZ33=5,G33,0)</f>
        <v>0</v>
      </c>
      <c r="CA33" s="14">
        <v>12</v>
      </c>
      <c r="CB33" s="14">
        <v>0</v>
      </c>
      <c r="CZ33" s="2">
        <v>0</v>
      </c>
    </row>
    <row r="34" spans="1:104" ht="16.55" customHeight="1" x14ac:dyDescent="0.2">
      <c r="A34" s="51" t="s">
        <v>86</v>
      </c>
      <c r="B34" s="52"/>
      <c r="C34" s="23" t="s">
        <v>230</v>
      </c>
      <c r="D34" s="24" t="s">
        <v>8</v>
      </c>
      <c r="E34" s="25">
        <v>2</v>
      </c>
      <c r="F34" s="49" t="s">
        <v>232</v>
      </c>
      <c r="G34" s="50">
        <f t="shared" si="4"/>
        <v>0</v>
      </c>
      <c r="O34" s="13">
        <v>2</v>
      </c>
      <c r="AA34" s="2">
        <v>12</v>
      </c>
      <c r="AB34" s="2">
        <v>0</v>
      </c>
      <c r="AC34" s="2">
        <v>10</v>
      </c>
      <c r="AZ34" s="2">
        <v>2</v>
      </c>
      <c r="BA34" s="2">
        <f t="shared" si="5"/>
        <v>0</v>
      </c>
      <c r="BB34" s="2">
        <f t="shared" si="6"/>
        <v>0</v>
      </c>
      <c r="BC34" s="2">
        <f t="shared" si="7"/>
        <v>0</v>
      </c>
      <c r="BD34" s="2">
        <f t="shared" si="8"/>
        <v>0</v>
      </c>
      <c r="BE34" s="2">
        <f t="shared" si="9"/>
        <v>0</v>
      </c>
      <c r="CA34" s="14">
        <v>12</v>
      </c>
      <c r="CB34" s="14">
        <v>0</v>
      </c>
      <c r="CZ34" s="2">
        <v>0</v>
      </c>
    </row>
    <row r="35" spans="1:104" ht="16.55" customHeight="1" x14ac:dyDescent="0.2">
      <c r="A35" s="51" t="s">
        <v>87</v>
      </c>
      <c r="B35" s="52"/>
      <c r="C35" s="23" t="s">
        <v>170</v>
      </c>
      <c r="D35" s="24" t="s">
        <v>14</v>
      </c>
      <c r="E35" s="25">
        <v>14</v>
      </c>
      <c r="F35" s="49" t="s">
        <v>232</v>
      </c>
      <c r="G35" s="50">
        <f t="shared" si="4"/>
        <v>0</v>
      </c>
      <c r="O35" s="13"/>
      <c r="CA35" s="14"/>
      <c r="CB35" s="14"/>
    </row>
    <row r="36" spans="1:104" ht="16.55" customHeight="1" x14ac:dyDescent="0.2">
      <c r="A36" s="51" t="s">
        <v>88</v>
      </c>
      <c r="B36" s="52"/>
      <c r="C36" s="23" t="s">
        <v>175</v>
      </c>
      <c r="D36" s="24" t="s">
        <v>14</v>
      </c>
      <c r="E36" s="25">
        <v>4</v>
      </c>
      <c r="F36" s="49" t="s">
        <v>232</v>
      </c>
      <c r="G36" s="50">
        <f t="shared" si="4"/>
        <v>0</v>
      </c>
      <c r="O36" s="13"/>
      <c r="CA36" s="14"/>
      <c r="CB36" s="14"/>
    </row>
    <row r="37" spans="1:104" ht="16.55" customHeight="1" x14ac:dyDescent="0.2">
      <c r="A37" s="51" t="s">
        <v>89</v>
      </c>
      <c r="B37" s="52"/>
      <c r="C37" s="23" t="s">
        <v>171</v>
      </c>
      <c r="D37" s="24" t="s">
        <v>14</v>
      </c>
      <c r="E37" s="25">
        <v>14</v>
      </c>
      <c r="F37" s="49" t="s">
        <v>232</v>
      </c>
      <c r="G37" s="50">
        <f t="shared" si="4"/>
        <v>0</v>
      </c>
      <c r="O37" s="13"/>
      <c r="CA37" s="14"/>
      <c r="CB37" s="14"/>
    </row>
    <row r="38" spans="1:104" ht="16.55" customHeight="1" x14ac:dyDescent="0.2">
      <c r="A38" s="51" t="s">
        <v>90</v>
      </c>
      <c r="B38" s="52"/>
      <c r="C38" s="23" t="s">
        <v>15</v>
      </c>
      <c r="D38" s="24" t="s">
        <v>8</v>
      </c>
      <c r="E38" s="25">
        <v>7</v>
      </c>
      <c r="F38" s="49" t="s">
        <v>232</v>
      </c>
      <c r="G38" s="50">
        <f t="shared" si="4"/>
        <v>0</v>
      </c>
      <c r="O38" s="13"/>
      <c r="CA38" s="14"/>
      <c r="CB38" s="14"/>
    </row>
    <row r="39" spans="1:104" ht="16.55" customHeight="1" x14ac:dyDescent="0.2">
      <c r="A39" s="51" t="s">
        <v>91</v>
      </c>
      <c r="B39" s="52"/>
      <c r="C39" s="23" t="s">
        <v>16</v>
      </c>
      <c r="D39" s="24" t="s">
        <v>8</v>
      </c>
      <c r="E39" s="25">
        <v>7</v>
      </c>
      <c r="F39" s="49" t="s">
        <v>232</v>
      </c>
      <c r="G39" s="50">
        <f t="shared" si="4"/>
        <v>0</v>
      </c>
      <c r="O39" s="13"/>
      <c r="CA39" s="14"/>
      <c r="CB39" s="14"/>
    </row>
    <row r="40" spans="1:104" ht="16.55" customHeight="1" x14ac:dyDescent="0.2">
      <c r="A40" s="51" t="s">
        <v>92</v>
      </c>
      <c r="B40" s="52"/>
      <c r="C40" s="23" t="s">
        <v>17</v>
      </c>
      <c r="D40" s="24" t="s">
        <v>8</v>
      </c>
      <c r="E40" s="25">
        <v>11</v>
      </c>
      <c r="F40" s="49" t="s">
        <v>232</v>
      </c>
      <c r="G40" s="50">
        <f t="shared" si="4"/>
        <v>0</v>
      </c>
      <c r="O40" s="13"/>
      <c r="CA40" s="14"/>
      <c r="CB40" s="14"/>
    </row>
    <row r="41" spans="1:104" ht="16.55" customHeight="1" x14ac:dyDescent="0.2">
      <c r="A41" s="51" t="s">
        <v>93</v>
      </c>
      <c r="B41" s="52"/>
      <c r="C41" s="23" t="s">
        <v>174</v>
      </c>
      <c r="D41" s="24" t="s">
        <v>8</v>
      </c>
      <c r="E41" s="25">
        <v>1</v>
      </c>
      <c r="F41" s="49" t="s">
        <v>232</v>
      </c>
      <c r="G41" s="50">
        <f t="shared" si="4"/>
        <v>0</v>
      </c>
      <c r="O41" s="13"/>
      <c r="CA41" s="14"/>
      <c r="CB41" s="14"/>
    </row>
    <row r="42" spans="1:104" ht="16.55" customHeight="1" x14ac:dyDescent="0.2">
      <c r="A42" s="51" t="s">
        <v>94</v>
      </c>
      <c r="B42" s="52"/>
      <c r="C42" s="23" t="s">
        <v>18</v>
      </c>
      <c r="D42" s="24" t="s">
        <v>14</v>
      </c>
      <c r="E42" s="25">
        <v>18</v>
      </c>
      <c r="F42" s="49" t="s">
        <v>232</v>
      </c>
      <c r="G42" s="50">
        <f t="shared" si="4"/>
        <v>0</v>
      </c>
      <c r="O42" s="13"/>
      <c r="CA42" s="14"/>
      <c r="CB42" s="14"/>
    </row>
    <row r="43" spans="1:104" ht="16.55" customHeight="1" x14ac:dyDescent="0.2">
      <c r="A43" s="51" t="s">
        <v>95</v>
      </c>
      <c r="B43" s="52"/>
      <c r="C43" s="23" t="s">
        <v>19</v>
      </c>
      <c r="D43" s="24" t="s">
        <v>14</v>
      </c>
      <c r="E43" s="25">
        <v>18</v>
      </c>
      <c r="F43" s="49" t="s">
        <v>232</v>
      </c>
      <c r="G43" s="50">
        <f t="shared" si="4"/>
        <v>0</v>
      </c>
      <c r="O43" s="13">
        <v>2</v>
      </c>
      <c r="AA43" s="2">
        <v>12</v>
      </c>
      <c r="AB43" s="2">
        <v>0</v>
      </c>
      <c r="AC43" s="2">
        <v>12</v>
      </c>
      <c r="AZ43" s="2">
        <v>2</v>
      </c>
      <c r="BA43" s="2">
        <f t="shared" si="5"/>
        <v>0</v>
      </c>
      <c r="BB43" s="2">
        <f t="shared" si="6"/>
        <v>0</v>
      </c>
      <c r="BC43" s="2">
        <f t="shared" si="7"/>
        <v>0</v>
      </c>
      <c r="BD43" s="2">
        <f t="shared" si="8"/>
        <v>0</v>
      </c>
      <c r="BE43" s="2">
        <f t="shared" si="9"/>
        <v>0</v>
      </c>
      <c r="CA43" s="14">
        <v>12</v>
      </c>
      <c r="CB43" s="14">
        <v>0</v>
      </c>
      <c r="CZ43" s="2">
        <v>0</v>
      </c>
    </row>
    <row r="44" spans="1:104" ht="16.55" customHeight="1" x14ac:dyDescent="0.2">
      <c r="A44" s="51" t="s">
        <v>96</v>
      </c>
      <c r="B44" s="52"/>
      <c r="C44" s="23" t="s">
        <v>172</v>
      </c>
      <c r="D44" s="24" t="s">
        <v>8</v>
      </c>
      <c r="E44" s="25">
        <v>2</v>
      </c>
      <c r="F44" s="49" t="s">
        <v>232</v>
      </c>
      <c r="G44" s="50">
        <f t="shared" si="4"/>
        <v>0</v>
      </c>
      <c r="O44" s="13">
        <v>2</v>
      </c>
      <c r="AA44" s="2">
        <v>12</v>
      </c>
      <c r="AB44" s="2">
        <v>0</v>
      </c>
      <c r="AC44" s="2">
        <v>13</v>
      </c>
      <c r="AZ44" s="2">
        <v>2</v>
      </c>
      <c r="BA44" s="2">
        <f t="shared" si="5"/>
        <v>0</v>
      </c>
      <c r="BB44" s="2">
        <f t="shared" si="6"/>
        <v>0</v>
      </c>
      <c r="BC44" s="2">
        <f t="shared" si="7"/>
        <v>0</v>
      </c>
      <c r="BD44" s="2">
        <f t="shared" si="8"/>
        <v>0</v>
      </c>
      <c r="BE44" s="2">
        <f t="shared" si="9"/>
        <v>0</v>
      </c>
      <c r="CA44" s="14">
        <v>12</v>
      </c>
      <c r="CB44" s="14">
        <v>0</v>
      </c>
      <c r="CZ44" s="2">
        <v>0</v>
      </c>
    </row>
    <row r="45" spans="1:104" ht="16.55" customHeight="1" x14ac:dyDescent="0.2">
      <c r="A45" s="51" t="s">
        <v>97</v>
      </c>
      <c r="B45" s="52"/>
      <c r="C45" s="23" t="s">
        <v>20</v>
      </c>
      <c r="D45" s="33" t="s">
        <v>21</v>
      </c>
      <c r="E45" s="25">
        <v>18</v>
      </c>
      <c r="F45" s="49" t="s">
        <v>232</v>
      </c>
      <c r="G45" s="50">
        <f t="shared" si="4"/>
        <v>0</v>
      </c>
      <c r="O45" s="13">
        <v>2</v>
      </c>
      <c r="AA45" s="2">
        <v>12</v>
      </c>
      <c r="AB45" s="2">
        <v>0</v>
      </c>
      <c r="AC45" s="2">
        <v>14</v>
      </c>
      <c r="AZ45" s="2">
        <v>2</v>
      </c>
      <c r="BA45" s="2">
        <f t="shared" si="5"/>
        <v>0</v>
      </c>
      <c r="BB45" s="2">
        <f t="shared" si="6"/>
        <v>0</v>
      </c>
      <c r="BC45" s="2">
        <f t="shared" si="7"/>
        <v>0</v>
      </c>
      <c r="BD45" s="2">
        <f t="shared" si="8"/>
        <v>0</v>
      </c>
      <c r="BE45" s="2">
        <f t="shared" si="9"/>
        <v>0</v>
      </c>
      <c r="CA45" s="14">
        <v>12</v>
      </c>
      <c r="CB45" s="14">
        <v>0</v>
      </c>
      <c r="CZ45" s="2">
        <v>0</v>
      </c>
    </row>
    <row r="46" spans="1:104" ht="16.55" customHeight="1" x14ac:dyDescent="0.2">
      <c r="A46" s="51" t="s">
        <v>100</v>
      </c>
      <c r="B46" s="52"/>
      <c r="C46" s="30" t="s">
        <v>173</v>
      </c>
      <c r="D46" s="47" t="s">
        <v>21</v>
      </c>
      <c r="E46" s="31">
        <v>97</v>
      </c>
      <c r="F46" s="49" t="s">
        <v>232</v>
      </c>
      <c r="G46" s="50">
        <f t="shared" si="4"/>
        <v>0</v>
      </c>
      <c r="O46" s="13">
        <v>2</v>
      </c>
      <c r="AA46" s="2">
        <v>12</v>
      </c>
      <c r="AB46" s="2">
        <v>0</v>
      </c>
      <c r="AC46" s="2">
        <v>15</v>
      </c>
      <c r="AZ46" s="2">
        <v>2</v>
      </c>
      <c r="BA46" s="2">
        <f t="shared" si="5"/>
        <v>0</v>
      </c>
      <c r="BB46" s="2">
        <f t="shared" si="6"/>
        <v>0</v>
      </c>
      <c r="BC46" s="2">
        <f t="shared" si="7"/>
        <v>0</v>
      </c>
      <c r="BD46" s="2">
        <f t="shared" si="8"/>
        <v>0</v>
      </c>
      <c r="BE46" s="2">
        <f t="shared" si="9"/>
        <v>0</v>
      </c>
      <c r="CA46" s="14">
        <v>12</v>
      </c>
      <c r="CB46" s="14">
        <v>0</v>
      </c>
      <c r="CZ46" s="2">
        <v>0</v>
      </c>
    </row>
    <row r="47" spans="1:104" ht="18" customHeight="1" x14ac:dyDescent="0.2">
      <c r="A47" s="53" t="s">
        <v>99</v>
      </c>
      <c r="B47" s="54"/>
      <c r="C47" s="41" t="s">
        <v>22</v>
      </c>
      <c r="D47" s="42"/>
      <c r="E47" s="42"/>
      <c r="F47" s="42"/>
      <c r="G47" s="44">
        <f>SUM(G48:G57)</f>
        <v>0</v>
      </c>
      <c r="O47" s="13">
        <v>2</v>
      </c>
      <c r="AA47" s="2">
        <v>12</v>
      </c>
      <c r="AB47" s="2">
        <v>0</v>
      </c>
      <c r="AC47" s="2">
        <v>16</v>
      </c>
      <c r="AZ47" s="2">
        <v>2</v>
      </c>
      <c r="BA47" s="2">
        <f t="shared" si="5"/>
        <v>0</v>
      </c>
      <c r="BB47" s="2">
        <f t="shared" si="6"/>
        <v>0</v>
      </c>
      <c r="BC47" s="2">
        <f t="shared" si="7"/>
        <v>0</v>
      </c>
      <c r="BD47" s="2">
        <f t="shared" si="8"/>
        <v>0</v>
      </c>
      <c r="BE47" s="2">
        <f t="shared" si="9"/>
        <v>0</v>
      </c>
      <c r="CA47" s="14">
        <v>12</v>
      </c>
      <c r="CB47" s="14">
        <v>0</v>
      </c>
      <c r="CZ47" s="2">
        <v>0</v>
      </c>
    </row>
    <row r="48" spans="1:104" ht="16.55" customHeight="1" x14ac:dyDescent="0.2">
      <c r="A48" s="51" t="s">
        <v>101</v>
      </c>
      <c r="B48" s="52"/>
      <c r="C48" s="23" t="s">
        <v>176</v>
      </c>
      <c r="D48" s="24" t="s">
        <v>8</v>
      </c>
      <c r="E48" s="25">
        <v>2</v>
      </c>
      <c r="F48" s="49" t="s">
        <v>232</v>
      </c>
      <c r="G48" s="50">
        <f>E48*F48</f>
        <v>0</v>
      </c>
      <c r="O48" s="13"/>
      <c r="CA48" s="14"/>
      <c r="CB48" s="14"/>
    </row>
    <row r="49" spans="1:80" ht="16.55" customHeight="1" x14ac:dyDescent="0.2">
      <c r="A49" s="51" t="s">
        <v>102</v>
      </c>
      <c r="B49" s="52"/>
      <c r="C49" s="23" t="s">
        <v>181</v>
      </c>
      <c r="D49" s="24" t="s">
        <v>14</v>
      </c>
      <c r="E49" s="25">
        <v>2</v>
      </c>
      <c r="F49" s="49" t="s">
        <v>232</v>
      </c>
      <c r="G49" s="50">
        <f t="shared" ref="G49:G57" si="10">E49*F49</f>
        <v>0</v>
      </c>
      <c r="O49" s="13"/>
      <c r="CA49" s="14"/>
      <c r="CB49" s="14"/>
    </row>
    <row r="50" spans="1:80" ht="16.55" customHeight="1" x14ac:dyDescent="0.2">
      <c r="A50" s="51" t="s">
        <v>103</v>
      </c>
      <c r="B50" s="52"/>
      <c r="C50" s="23" t="s">
        <v>177</v>
      </c>
      <c r="D50" s="24" t="s">
        <v>14</v>
      </c>
      <c r="E50" s="25">
        <v>5</v>
      </c>
      <c r="F50" s="49" t="s">
        <v>232</v>
      </c>
      <c r="G50" s="50">
        <f t="shared" si="10"/>
        <v>0</v>
      </c>
      <c r="O50" s="13"/>
      <c r="CA50" s="14"/>
      <c r="CB50" s="14"/>
    </row>
    <row r="51" spans="1:80" ht="16.55" customHeight="1" x14ac:dyDescent="0.2">
      <c r="A51" s="51" t="s">
        <v>104</v>
      </c>
      <c r="B51" s="52"/>
      <c r="C51" s="23" t="s">
        <v>23</v>
      </c>
      <c r="D51" s="24" t="s">
        <v>14</v>
      </c>
      <c r="E51" s="25">
        <v>2</v>
      </c>
      <c r="F51" s="49" t="s">
        <v>232</v>
      </c>
      <c r="G51" s="50">
        <f t="shared" si="10"/>
        <v>0</v>
      </c>
      <c r="O51" s="13"/>
      <c r="CA51" s="14"/>
      <c r="CB51" s="14"/>
    </row>
    <row r="52" spans="1:80" ht="16.55" customHeight="1" x14ac:dyDescent="0.2">
      <c r="A52" s="51" t="s">
        <v>105</v>
      </c>
      <c r="B52" s="52"/>
      <c r="C52" s="23" t="s">
        <v>178</v>
      </c>
      <c r="D52" s="24" t="s">
        <v>14</v>
      </c>
      <c r="E52" s="25">
        <v>3</v>
      </c>
      <c r="F52" s="49" t="s">
        <v>232</v>
      </c>
      <c r="G52" s="50">
        <f t="shared" si="10"/>
        <v>0</v>
      </c>
      <c r="O52" s="13"/>
      <c r="CA52" s="14"/>
      <c r="CB52" s="14"/>
    </row>
    <row r="53" spans="1:80" ht="16.55" customHeight="1" x14ac:dyDescent="0.2">
      <c r="A53" s="51" t="s">
        <v>106</v>
      </c>
      <c r="B53" s="52"/>
      <c r="C53" s="23" t="s">
        <v>179</v>
      </c>
      <c r="D53" s="24" t="s">
        <v>8</v>
      </c>
      <c r="E53" s="25">
        <v>4</v>
      </c>
      <c r="F53" s="49" t="s">
        <v>232</v>
      </c>
      <c r="G53" s="50">
        <f t="shared" si="10"/>
        <v>0</v>
      </c>
      <c r="O53" s="13"/>
      <c r="CA53" s="14"/>
      <c r="CB53" s="14"/>
    </row>
    <row r="54" spans="1:80" ht="16.55" customHeight="1" x14ac:dyDescent="0.2">
      <c r="A54" s="51" t="s">
        <v>107</v>
      </c>
      <c r="B54" s="52"/>
      <c r="C54" s="23" t="s">
        <v>24</v>
      </c>
      <c r="D54" s="24" t="s">
        <v>14</v>
      </c>
      <c r="E54" s="25">
        <v>8</v>
      </c>
      <c r="F54" s="49" t="s">
        <v>232</v>
      </c>
      <c r="G54" s="50">
        <f t="shared" si="10"/>
        <v>0</v>
      </c>
      <c r="O54" s="13"/>
      <c r="CA54" s="14"/>
      <c r="CB54" s="14"/>
    </row>
    <row r="55" spans="1:80" ht="16.55" customHeight="1" x14ac:dyDescent="0.2">
      <c r="A55" s="51" t="s">
        <v>108</v>
      </c>
      <c r="B55" s="52"/>
      <c r="C55" s="23" t="s">
        <v>25</v>
      </c>
      <c r="D55" s="24" t="s">
        <v>14</v>
      </c>
      <c r="E55" s="25">
        <v>9</v>
      </c>
      <c r="F55" s="49" t="s">
        <v>232</v>
      </c>
      <c r="G55" s="50">
        <f t="shared" si="10"/>
        <v>0</v>
      </c>
      <c r="O55" s="13"/>
      <c r="CA55" s="14"/>
      <c r="CB55" s="14"/>
    </row>
    <row r="56" spans="1:80" ht="16.55" customHeight="1" x14ac:dyDescent="0.2">
      <c r="A56" s="51" t="s">
        <v>109</v>
      </c>
      <c r="B56" s="52"/>
      <c r="C56" s="23" t="s">
        <v>20</v>
      </c>
      <c r="D56" s="33" t="s">
        <v>21</v>
      </c>
      <c r="E56" s="25">
        <v>21</v>
      </c>
      <c r="F56" s="49" t="s">
        <v>232</v>
      </c>
      <c r="G56" s="50">
        <f t="shared" si="10"/>
        <v>0</v>
      </c>
      <c r="O56" s="13"/>
      <c r="CA56" s="14"/>
      <c r="CB56" s="14"/>
    </row>
    <row r="57" spans="1:80" ht="16.55" customHeight="1" x14ac:dyDescent="0.2">
      <c r="A57" s="51" t="s">
        <v>110</v>
      </c>
      <c r="B57" s="52"/>
      <c r="C57" s="23" t="s">
        <v>180</v>
      </c>
      <c r="D57" s="33" t="s">
        <v>21</v>
      </c>
      <c r="E57" s="25">
        <v>1</v>
      </c>
      <c r="F57" s="49" t="s">
        <v>232</v>
      </c>
      <c r="G57" s="50">
        <f t="shared" si="10"/>
        <v>0</v>
      </c>
      <c r="O57" s="13"/>
      <c r="CA57" s="14"/>
      <c r="CB57" s="14"/>
    </row>
    <row r="58" spans="1:80" ht="16.55" customHeight="1" x14ac:dyDescent="0.2">
      <c r="A58" s="53" t="s">
        <v>98</v>
      </c>
      <c r="B58" s="54"/>
      <c r="C58" s="41" t="s">
        <v>26</v>
      </c>
      <c r="D58" s="42"/>
      <c r="E58" s="42"/>
      <c r="F58" s="42"/>
      <c r="G58" s="44">
        <f>SUM(G59:G71)</f>
        <v>0</v>
      </c>
      <c r="O58" s="13"/>
      <c r="CA58" s="14"/>
      <c r="CB58" s="14"/>
    </row>
    <row r="59" spans="1:80" ht="16.55" customHeight="1" x14ac:dyDescent="0.2">
      <c r="A59" s="51" t="s">
        <v>111</v>
      </c>
      <c r="B59" s="52"/>
      <c r="C59" s="23" t="s">
        <v>182</v>
      </c>
      <c r="D59" s="24" t="s">
        <v>8</v>
      </c>
      <c r="E59" s="25">
        <v>2</v>
      </c>
      <c r="F59" s="49" t="s">
        <v>232</v>
      </c>
      <c r="G59" s="50">
        <f>E59*F59</f>
        <v>0</v>
      </c>
      <c r="O59" s="13"/>
      <c r="CA59" s="14"/>
      <c r="CB59" s="14"/>
    </row>
    <row r="60" spans="1:80" ht="16.55" customHeight="1" x14ac:dyDescent="0.2">
      <c r="A60" s="51" t="s">
        <v>112</v>
      </c>
      <c r="B60" s="52"/>
      <c r="C60" s="23" t="s">
        <v>183</v>
      </c>
      <c r="D60" s="24" t="s">
        <v>8</v>
      </c>
      <c r="E60" s="25">
        <v>2</v>
      </c>
      <c r="F60" s="49" t="s">
        <v>232</v>
      </c>
      <c r="G60" s="50">
        <f t="shared" ref="G60:G71" si="11">E60*F60</f>
        <v>0</v>
      </c>
      <c r="O60" s="13"/>
      <c r="CA60" s="14"/>
      <c r="CB60" s="14"/>
    </row>
    <row r="61" spans="1:80" ht="16.55" customHeight="1" x14ac:dyDescent="0.2">
      <c r="A61" s="51" t="s">
        <v>113</v>
      </c>
      <c r="B61" s="52"/>
      <c r="C61" s="23" t="s">
        <v>184</v>
      </c>
      <c r="D61" s="24" t="s">
        <v>8</v>
      </c>
      <c r="E61" s="25">
        <v>2</v>
      </c>
      <c r="F61" s="49" t="s">
        <v>232</v>
      </c>
      <c r="G61" s="50">
        <f t="shared" si="11"/>
        <v>0</v>
      </c>
      <c r="O61" s="13"/>
      <c r="CA61" s="14"/>
      <c r="CB61" s="14"/>
    </row>
    <row r="62" spans="1:80" ht="16.55" customHeight="1" x14ac:dyDescent="0.2">
      <c r="A62" s="51" t="s">
        <v>114</v>
      </c>
      <c r="B62" s="52"/>
      <c r="C62" s="23" t="s">
        <v>185</v>
      </c>
      <c r="D62" s="24" t="s">
        <v>8</v>
      </c>
      <c r="E62" s="25">
        <v>2</v>
      </c>
      <c r="F62" s="49" t="s">
        <v>232</v>
      </c>
      <c r="G62" s="50">
        <f t="shared" si="11"/>
        <v>0</v>
      </c>
      <c r="O62" s="13"/>
      <c r="CA62" s="14"/>
      <c r="CB62" s="14"/>
    </row>
    <row r="63" spans="1:80" ht="16.55" customHeight="1" x14ac:dyDescent="0.2">
      <c r="A63" s="51" t="s">
        <v>115</v>
      </c>
      <c r="B63" s="52"/>
      <c r="C63" s="23" t="s">
        <v>186</v>
      </c>
      <c r="D63" s="24" t="s">
        <v>8</v>
      </c>
      <c r="E63" s="25">
        <v>1</v>
      </c>
      <c r="F63" s="49" t="s">
        <v>232</v>
      </c>
      <c r="G63" s="50">
        <f t="shared" si="11"/>
        <v>0</v>
      </c>
      <c r="O63" s="13"/>
      <c r="CA63" s="14"/>
      <c r="CB63" s="14"/>
    </row>
    <row r="64" spans="1:80" ht="16.55" customHeight="1" x14ac:dyDescent="0.2">
      <c r="A64" s="51" t="s">
        <v>116</v>
      </c>
      <c r="B64" s="52"/>
      <c r="C64" s="23" t="s">
        <v>187</v>
      </c>
      <c r="D64" s="24" t="s">
        <v>8</v>
      </c>
      <c r="E64" s="25">
        <v>1</v>
      </c>
      <c r="F64" s="49" t="s">
        <v>232</v>
      </c>
      <c r="G64" s="50">
        <f t="shared" si="11"/>
        <v>0</v>
      </c>
      <c r="O64" s="13"/>
      <c r="CA64" s="14"/>
      <c r="CB64" s="14"/>
    </row>
    <row r="65" spans="1:80" ht="16.55" customHeight="1" x14ac:dyDescent="0.2">
      <c r="A65" s="51" t="s">
        <v>117</v>
      </c>
      <c r="B65" s="52"/>
      <c r="C65" s="23" t="s">
        <v>188</v>
      </c>
      <c r="D65" s="24" t="s">
        <v>8</v>
      </c>
      <c r="E65" s="25">
        <v>1</v>
      </c>
      <c r="F65" s="49" t="s">
        <v>232</v>
      </c>
      <c r="G65" s="50">
        <f t="shared" si="11"/>
        <v>0</v>
      </c>
      <c r="O65" s="13"/>
      <c r="CA65" s="14"/>
      <c r="CB65" s="14"/>
    </row>
    <row r="66" spans="1:80" ht="16.55" customHeight="1" x14ac:dyDescent="0.2">
      <c r="A66" s="51" t="s">
        <v>118</v>
      </c>
      <c r="B66" s="52"/>
      <c r="C66" s="23" t="s">
        <v>189</v>
      </c>
      <c r="D66" s="24" t="s">
        <v>8</v>
      </c>
      <c r="E66" s="25">
        <v>2</v>
      </c>
      <c r="F66" s="49" t="s">
        <v>232</v>
      </c>
      <c r="G66" s="50">
        <f t="shared" si="11"/>
        <v>0</v>
      </c>
      <c r="O66" s="13"/>
      <c r="CA66" s="14"/>
      <c r="CB66" s="14"/>
    </row>
    <row r="67" spans="1:80" ht="16.55" customHeight="1" x14ac:dyDescent="0.2">
      <c r="A67" s="51" t="s">
        <v>119</v>
      </c>
      <c r="B67" s="52"/>
      <c r="C67" s="23" t="s">
        <v>27</v>
      </c>
      <c r="D67" s="24" t="s">
        <v>8</v>
      </c>
      <c r="E67" s="25">
        <v>2</v>
      </c>
      <c r="F67" s="49" t="s">
        <v>232</v>
      </c>
      <c r="G67" s="50">
        <f t="shared" si="11"/>
        <v>0</v>
      </c>
      <c r="O67" s="13"/>
      <c r="CA67" s="14"/>
      <c r="CB67" s="14"/>
    </row>
    <row r="68" spans="1:80" ht="16.55" customHeight="1" x14ac:dyDescent="0.2">
      <c r="A68" s="51" t="s">
        <v>120</v>
      </c>
      <c r="B68" s="52"/>
      <c r="C68" s="23" t="s">
        <v>28</v>
      </c>
      <c r="D68" s="24" t="s">
        <v>8</v>
      </c>
      <c r="E68" s="25">
        <v>2</v>
      </c>
      <c r="F68" s="49" t="s">
        <v>232</v>
      </c>
      <c r="G68" s="50">
        <f t="shared" si="11"/>
        <v>0</v>
      </c>
      <c r="O68" s="13"/>
      <c r="CA68" s="14"/>
      <c r="CB68" s="14"/>
    </row>
    <row r="69" spans="1:80" ht="16.55" customHeight="1" x14ac:dyDescent="0.2">
      <c r="A69" s="51" t="s">
        <v>121</v>
      </c>
      <c r="B69" s="52"/>
      <c r="C69" s="23" t="s">
        <v>190</v>
      </c>
      <c r="D69" s="24" t="s">
        <v>191</v>
      </c>
      <c r="E69" s="25">
        <v>1</v>
      </c>
      <c r="F69" s="49" t="s">
        <v>232</v>
      </c>
      <c r="G69" s="50">
        <f t="shared" si="11"/>
        <v>0</v>
      </c>
      <c r="O69" s="13"/>
      <c r="CA69" s="14"/>
      <c r="CB69" s="14"/>
    </row>
    <row r="70" spans="1:80" ht="16.55" customHeight="1" x14ac:dyDescent="0.2">
      <c r="A70" s="51" t="s">
        <v>122</v>
      </c>
      <c r="B70" s="52"/>
      <c r="C70" s="23" t="s">
        <v>20</v>
      </c>
      <c r="D70" s="33" t="s">
        <v>21</v>
      </c>
      <c r="E70" s="25">
        <v>5</v>
      </c>
      <c r="F70" s="49" t="s">
        <v>232</v>
      </c>
      <c r="G70" s="50">
        <f t="shared" si="11"/>
        <v>0</v>
      </c>
      <c r="O70" s="13"/>
      <c r="CA70" s="14"/>
      <c r="CB70" s="14"/>
    </row>
    <row r="71" spans="1:80" ht="16.55" customHeight="1" x14ac:dyDescent="0.2">
      <c r="A71" s="51" t="s">
        <v>124</v>
      </c>
      <c r="B71" s="52"/>
      <c r="C71" s="23" t="s">
        <v>210</v>
      </c>
      <c r="D71" s="33" t="s">
        <v>21</v>
      </c>
      <c r="E71" s="25">
        <v>0.66</v>
      </c>
      <c r="F71" s="49" t="s">
        <v>232</v>
      </c>
      <c r="G71" s="50">
        <f t="shared" si="11"/>
        <v>0</v>
      </c>
      <c r="O71" s="13"/>
      <c r="CA71" s="14"/>
      <c r="CB71" s="14"/>
    </row>
    <row r="72" spans="1:80" ht="16.55" customHeight="1" x14ac:dyDescent="0.2">
      <c r="A72" s="53" t="s">
        <v>211</v>
      </c>
      <c r="B72" s="54"/>
      <c r="C72" s="55" t="s">
        <v>212</v>
      </c>
      <c r="D72" s="56"/>
      <c r="E72" s="56"/>
      <c r="F72" s="56"/>
      <c r="G72" s="44">
        <f>SUM(G73:G78)</f>
        <v>0</v>
      </c>
      <c r="O72" s="13"/>
      <c r="CA72" s="14"/>
      <c r="CB72" s="14"/>
    </row>
    <row r="73" spans="1:80" ht="16.55" customHeight="1" x14ac:dyDescent="0.2">
      <c r="A73" s="51" t="s">
        <v>125</v>
      </c>
      <c r="B73" s="52"/>
      <c r="C73" s="23" t="s">
        <v>213</v>
      </c>
      <c r="D73" s="24" t="s">
        <v>8</v>
      </c>
      <c r="E73" s="25">
        <v>2</v>
      </c>
      <c r="F73" s="49" t="s">
        <v>232</v>
      </c>
      <c r="G73" s="50">
        <f>E73*F73</f>
        <v>0</v>
      </c>
      <c r="O73" s="13"/>
      <c r="CA73" s="14"/>
      <c r="CB73" s="14"/>
    </row>
    <row r="74" spans="1:80" ht="16.55" customHeight="1" x14ac:dyDescent="0.2">
      <c r="A74" s="51" t="s">
        <v>126</v>
      </c>
      <c r="B74" s="52"/>
      <c r="C74" s="23" t="s">
        <v>214</v>
      </c>
      <c r="D74" s="24" t="s">
        <v>8</v>
      </c>
      <c r="E74" s="25">
        <v>2</v>
      </c>
      <c r="F74" s="49" t="s">
        <v>232</v>
      </c>
      <c r="G74" s="50">
        <f t="shared" ref="G74:G78" si="12">E74*F74</f>
        <v>0</v>
      </c>
      <c r="O74" s="13"/>
      <c r="CA74" s="14"/>
      <c r="CB74" s="14"/>
    </row>
    <row r="75" spans="1:80" ht="16.55" customHeight="1" x14ac:dyDescent="0.2">
      <c r="A75" s="51" t="s">
        <v>127</v>
      </c>
      <c r="B75" s="52"/>
      <c r="C75" s="23" t="s">
        <v>215</v>
      </c>
      <c r="D75" s="24" t="s">
        <v>8</v>
      </c>
      <c r="E75" s="25">
        <v>2</v>
      </c>
      <c r="F75" s="49" t="s">
        <v>232</v>
      </c>
      <c r="G75" s="50">
        <f t="shared" si="12"/>
        <v>0</v>
      </c>
      <c r="O75" s="13"/>
      <c r="CA75" s="14"/>
      <c r="CB75" s="14"/>
    </row>
    <row r="76" spans="1:80" ht="16.55" customHeight="1" x14ac:dyDescent="0.2">
      <c r="A76" s="51" t="s">
        <v>128</v>
      </c>
      <c r="B76" s="52"/>
      <c r="C76" s="23" t="s">
        <v>216</v>
      </c>
      <c r="D76" s="24" t="s">
        <v>8</v>
      </c>
      <c r="E76" s="25">
        <v>2</v>
      </c>
      <c r="F76" s="49" t="s">
        <v>232</v>
      </c>
      <c r="G76" s="50">
        <f t="shared" si="12"/>
        <v>0</v>
      </c>
      <c r="O76" s="13"/>
      <c r="CA76" s="14"/>
      <c r="CB76" s="14"/>
    </row>
    <row r="77" spans="1:80" ht="16.55" customHeight="1" x14ac:dyDescent="0.2">
      <c r="A77" s="51" t="s">
        <v>129</v>
      </c>
      <c r="B77" s="52"/>
      <c r="C77" s="23" t="s">
        <v>217</v>
      </c>
      <c r="D77" s="24" t="s">
        <v>191</v>
      </c>
      <c r="E77" s="25">
        <v>1</v>
      </c>
      <c r="F77" s="49" t="s">
        <v>232</v>
      </c>
      <c r="G77" s="50">
        <f t="shared" si="12"/>
        <v>0</v>
      </c>
      <c r="O77" s="13"/>
      <c r="CA77" s="14"/>
      <c r="CB77" s="14"/>
    </row>
    <row r="78" spans="1:80" ht="16.55" customHeight="1" x14ac:dyDescent="0.2">
      <c r="A78" s="51" t="s">
        <v>130</v>
      </c>
      <c r="B78" s="52"/>
      <c r="C78" s="23" t="s">
        <v>218</v>
      </c>
      <c r="D78" s="33" t="s">
        <v>21</v>
      </c>
      <c r="E78" s="25">
        <v>1</v>
      </c>
      <c r="F78" s="49" t="s">
        <v>232</v>
      </c>
      <c r="G78" s="50">
        <f t="shared" si="12"/>
        <v>0</v>
      </c>
      <c r="O78" s="13"/>
      <c r="CA78" s="14"/>
      <c r="CB78" s="14"/>
    </row>
    <row r="79" spans="1:80" ht="16.55" customHeight="1" x14ac:dyDescent="0.2">
      <c r="A79" s="53" t="s">
        <v>123</v>
      </c>
      <c r="B79" s="54"/>
      <c r="C79" s="38" t="s">
        <v>43</v>
      </c>
      <c r="D79" s="39"/>
      <c r="E79" s="39"/>
      <c r="F79" s="39"/>
      <c r="G79" s="40">
        <f>SUM(G80:G89)</f>
        <v>0</v>
      </c>
      <c r="O79" s="13"/>
      <c r="CA79" s="14"/>
      <c r="CB79" s="14"/>
    </row>
    <row r="80" spans="1:80" ht="16.55" customHeight="1" x14ac:dyDescent="0.2">
      <c r="A80" s="51" t="s">
        <v>131</v>
      </c>
      <c r="B80" s="52"/>
      <c r="C80" s="23" t="s">
        <v>44</v>
      </c>
      <c r="D80" s="24" t="s">
        <v>30</v>
      </c>
      <c r="E80" s="25">
        <v>47</v>
      </c>
      <c r="F80" s="49" t="s">
        <v>232</v>
      </c>
      <c r="G80" s="50">
        <f>E80*F80</f>
        <v>0</v>
      </c>
      <c r="O80" s="13"/>
      <c r="CA80" s="14"/>
      <c r="CB80" s="14"/>
    </row>
    <row r="81" spans="1:80" ht="16.55" customHeight="1" x14ac:dyDescent="0.2">
      <c r="A81" s="51" t="s">
        <v>132</v>
      </c>
      <c r="B81" s="52"/>
      <c r="C81" s="23" t="s">
        <v>192</v>
      </c>
      <c r="D81" s="24" t="s">
        <v>8</v>
      </c>
      <c r="E81" s="25">
        <v>9</v>
      </c>
      <c r="F81" s="49" t="s">
        <v>232</v>
      </c>
      <c r="G81" s="50">
        <f t="shared" ref="G81:G89" si="13">E81*F81</f>
        <v>0</v>
      </c>
      <c r="O81" s="13"/>
      <c r="CA81" s="14"/>
      <c r="CB81" s="14"/>
    </row>
    <row r="82" spans="1:80" ht="16.55" customHeight="1" x14ac:dyDescent="0.2">
      <c r="A82" s="51" t="s">
        <v>134</v>
      </c>
      <c r="B82" s="52"/>
      <c r="C82" s="23" t="s">
        <v>193</v>
      </c>
      <c r="D82" s="24" t="s">
        <v>30</v>
      </c>
      <c r="E82" s="25">
        <v>25</v>
      </c>
      <c r="F82" s="49" t="s">
        <v>232</v>
      </c>
      <c r="G82" s="50">
        <f t="shared" si="13"/>
        <v>0</v>
      </c>
      <c r="O82" s="13"/>
      <c r="CA82" s="14"/>
      <c r="CB82" s="14"/>
    </row>
    <row r="83" spans="1:80" ht="16.55" customHeight="1" x14ac:dyDescent="0.2">
      <c r="A83" s="51" t="s">
        <v>135</v>
      </c>
      <c r="B83" s="52"/>
      <c r="C83" s="23" t="s">
        <v>194</v>
      </c>
      <c r="D83" s="24" t="s">
        <v>30</v>
      </c>
      <c r="E83" s="25">
        <v>22</v>
      </c>
      <c r="F83" s="49" t="s">
        <v>232</v>
      </c>
      <c r="G83" s="50">
        <f t="shared" si="13"/>
        <v>0</v>
      </c>
      <c r="L83" s="15"/>
      <c r="O83" s="13"/>
      <c r="CA83" s="14"/>
      <c r="CB83" s="14"/>
    </row>
    <row r="84" spans="1:80" ht="16.55" customHeight="1" x14ac:dyDescent="0.2">
      <c r="A84" s="51" t="s">
        <v>137</v>
      </c>
      <c r="B84" s="52"/>
      <c r="C84" s="23" t="s">
        <v>45</v>
      </c>
      <c r="D84" s="24" t="s">
        <v>30</v>
      </c>
      <c r="E84" s="25">
        <v>22</v>
      </c>
      <c r="F84" s="49" t="s">
        <v>232</v>
      </c>
      <c r="G84" s="50">
        <f t="shared" si="13"/>
        <v>0</v>
      </c>
      <c r="O84" s="13"/>
      <c r="CA84" s="14"/>
      <c r="CB84" s="14"/>
    </row>
    <row r="85" spans="1:80" ht="16.55" customHeight="1" x14ac:dyDescent="0.2">
      <c r="A85" s="51" t="s">
        <v>138</v>
      </c>
      <c r="B85" s="52"/>
      <c r="C85" s="23" t="s">
        <v>197</v>
      </c>
      <c r="D85" s="24" t="s">
        <v>8</v>
      </c>
      <c r="E85" s="25">
        <v>15</v>
      </c>
      <c r="F85" s="49" t="s">
        <v>232</v>
      </c>
      <c r="G85" s="50">
        <f t="shared" si="13"/>
        <v>0</v>
      </c>
      <c r="O85" s="13"/>
      <c r="CA85" s="14"/>
      <c r="CB85" s="14"/>
    </row>
    <row r="86" spans="1:80" ht="16.55" customHeight="1" x14ac:dyDescent="0.2">
      <c r="A86" s="51" t="s">
        <v>139</v>
      </c>
      <c r="B86" s="52"/>
      <c r="C86" s="30" t="s">
        <v>46</v>
      </c>
      <c r="D86" s="48" t="s">
        <v>30</v>
      </c>
      <c r="E86" s="31">
        <v>25</v>
      </c>
      <c r="F86" s="49" t="s">
        <v>232</v>
      </c>
      <c r="G86" s="50">
        <f t="shared" si="13"/>
        <v>0</v>
      </c>
      <c r="O86" s="13"/>
      <c r="CA86" s="14"/>
      <c r="CB86" s="14"/>
    </row>
    <row r="87" spans="1:80" ht="16.55" customHeight="1" x14ac:dyDescent="0.2">
      <c r="A87" s="51" t="s">
        <v>140</v>
      </c>
      <c r="B87" s="52"/>
      <c r="C87" s="23" t="s">
        <v>47</v>
      </c>
      <c r="D87" s="24" t="s">
        <v>30</v>
      </c>
      <c r="E87" s="25">
        <v>22</v>
      </c>
      <c r="F87" s="49" t="s">
        <v>232</v>
      </c>
      <c r="G87" s="50">
        <f t="shared" si="13"/>
        <v>0</v>
      </c>
      <c r="O87" s="13"/>
      <c r="CA87" s="14"/>
      <c r="CB87" s="14"/>
    </row>
    <row r="88" spans="1:80" ht="16.55" customHeight="1" x14ac:dyDescent="0.2">
      <c r="A88" s="51" t="s">
        <v>141</v>
      </c>
      <c r="B88" s="52"/>
      <c r="C88" s="23" t="s">
        <v>195</v>
      </c>
      <c r="D88" s="33" t="s">
        <v>21</v>
      </c>
      <c r="E88" s="25">
        <v>9</v>
      </c>
      <c r="F88" s="49" t="s">
        <v>232</v>
      </c>
      <c r="G88" s="50">
        <f t="shared" si="13"/>
        <v>0</v>
      </c>
      <c r="O88" s="13"/>
      <c r="CA88" s="14"/>
      <c r="CB88" s="14"/>
    </row>
    <row r="89" spans="1:80" ht="16.55" customHeight="1" x14ac:dyDescent="0.2">
      <c r="A89" s="51" t="s">
        <v>142</v>
      </c>
      <c r="B89" s="52"/>
      <c r="C89" s="23" t="s">
        <v>196</v>
      </c>
      <c r="D89" s="33" t="s">
        <v>21</v>
      </c>
      <c r="E89" s="25">
        <v>1.5</v>
      </c>
      <c r="F89" s="49" t="s">
        <v>232</v>
      </c>
      <c r="G89" s="50">
        <f t="shared" si="13"/>
        <v>0</v>
      </c>
      <c r="O89" s="13"/>
      <c r="CA89" s="14"/>
      <c r="CB89" s="14"/>
    </row>
    <row r="90" spans="1:80" ht="16.55" customHeight="1" x14ac:dyDescent="0.2">
      <c r="A90" s="53" t="s">
        <v>133</v>
      </c>
      <c r="B90" s="54"/>
      <c r="C90" s="38" t="s">
        <v>48</v>
      </c>
      <c r="D90" s="39"/>
      <c r="E90" s="39"/>
      <c r="F90" s="39"/>
      <c r="G90" s="40">
        <f>SUM(G91:G95)</f>
        <v>0</v>
      </c>
      <c r="O90" s="13"/>
      <c r="CA90" s="14"/>
      <c r="CB90" s="14"/>
    </row>
    <row r="91" spans="1:80" ht="16.55" customHeight="1" x14ac:dyDescent="0.2">
      <c r="A91" s="51" t="s">
        <v>143</v>
      </c>
      <c r="B91" s="52"/>
      <c r="C91" s="23" t="s">
        <v>201</v>
      </c>
      <c r="D91" s="24" t="s">
        <v>30</v>
      </c>
      <c r="E91" s="25">
        <v>69</v>
      </c>
      <c r="F91" s="49" t="s">
        <v>232</v>
      </c>
      <c r="G91" s="50">
        <f>E91*F91</f>
        <v>0</v>
      </c>
      <c r="O91" s="13"/>
      <c r="CA91" s="14"/>
      <c r="CB91" s="14"/>
    </row>
    <row r="92" spans="1:80" ht="16.55" customHeight="1" x14ac:dyDescent="0.2">
      <c r="A92" s="51" t="s">
        <v>144</v>
      </c>
      <c r="B92" s="52"/>
      <c r="C92" s="23" t="s">
        <v>198</v>
      </c>
      <c r="D92" s="24" t="s">
        <v>191</v>
      </c>
      <c r="E92" s="25">
        <v>1</v>
      </c>
      <c r="F92" s="49" t="s">
        <v>232</v>
      </c>
      <c r="G92" s="50">
        <f t="shared" ref="G92:G95" si="14">E92*F92</f>
        <v>0</v>
      </c>
      <c r="O92" s="13"/>
      <c r="CA92" s="14"/>
      <c r="CB92" s="14"/>
    </row>
    <row r="93" spans="1:80" ht="16.55" customHeight="1" x14ac:dyDescent="0.2">
      <c r="A93" s="51" t="s">
        <v>145</v>
      </c>
      <c r="B93" s="52"/>
      <c r="C93" s="23" t="s">
        <v>199</v>
      </c>
      <c r="D93" s="24" t="s">
        <v>191</v>
      </c>
      <c r="E93" s="25">
        <v>1</v>
      </c>
      <c r="F93" s="49" t="s">
        <v>232</v>
      </c>
      <c r="G93" s="50">
        <f t="shared" si="14"/>
        <v>0</v>
      </c>
      <c r="O93" s="13"/>
      <c r="CA93" s="14"/>
      <c r="CB93" s="14"/>
    </row>
    <row r="94" spans="1:80" ht="16.55" customHeight="1" x14ac:dyDescent="0.2">
      <c r="A94" s="51" t="s">
        <v>146</v>
      </c>
      <c r="B94" s="52"/>
      <c r="C94" s="23" t="s">
        <v>200</v>
      </c>
      <c r="D94" s="24" t="s">
        <v>8</v>
      </c>
      <c r="E94" s="25">
        <v>2</v>
      </c>
      <c r="F94" s="49" t="s">
        <v>232</v>
      </c>
      <c r="G94" s="50">
        <f t="shared" si="14"/>
        <v>0</v>
      </c>
      <c r="O94" s="13"/>
      <c r="CA94" s="14"/>
      <c r="CB94" s="14"/>
    </row>
    <row r="95" spans="1:80" ht="16.55" customHeight="1" x14ac:dyDescent="0.2">
      <c r="A95" s="51" t="s">
        <v>147</v>
      </c>
      <c r="B95" s="52"/>
      <c r="C95" s="23" t="s">
        <v>49</v>
      </c>
      <c r="D95" s="24" t="s">
        <v>30</v>
      </c>
      <c r="E95" s="25">
        <v>69</v>
      </c>
      <c r="F95" s="49" t="s">
        <v>232</v>
      </c>
      <c r="G95" s="50">
        <f t="shared" si="14"/>
        <v>0</v>
      </c>
      <c r="O95" s="13"/>
      <c r="CA95" s="14"/>
      <c r="CB95" s="14"/>
    </row>
    <row r="96" spans="1:80" ht="16.55" customHeight="1" x14ac:dyDescent="0.2">
      <c r="A96" s="53" t="s">
        <v>136</v>
      </c>
      <c r="B96" s="52"/>
      <c r="C96" s="38" t="s">
        <v>50</v>
      </c>
      <c r="D96" s="39"/>
      <c r="E96" s="39"/>
      <c r="F96" s="39"/>
      <c r="G96" s="40">
        <f>SUM(G97:G107)</f>
        <v>0</v>
      </c>
      <c r="O96" s="13"/>
      <c r="CA96" s="14"/>
      <c r="CB96" s="14"/>
    </row>
    <row r="97" spans="1:80" ht="16.55" customHeight="1" x14ac:dyDescent="0.2">
      <c r="A97" s="51" t="s">
        <v>148</v>
      </c>
      <c r="B97" s="52"/>
      <c r="C97" s="23" t="s">
        <v>51</v>
      </c>
      <c r="D97" s="24" t="s">
        <v>52</v>
      </c>
      <c r="E97" s="25">
        <v>1</v>
      </c>
      <c r="F97" s="49" t="s">
        <v>232</v>
      </c>
      <c r="G97" s="50">
        <f>E97*F97</f>
        <v>0</v>
      </c>
      <c r="O97" s="13"/>
      <c r="CA97" s="14"/>
      <c r="CB97" s="14"/>
    </row>
    <row r="98" spans="1:80" ht="16.55" customHeight="1" x14ac:dyDescent="0.2">
      <c r="A98" s="51" t="s">
        <v>149</v>
      </c>
      <c r="B98" s="52"/>
      <c r="C98" s="30" t="s">
        <v>20</v>
      </c>
      <c r="D98" s="47" t="s">
        <v>21</v>
      </c>
      <c r="E98" s="31">
        <v>10</v>
      </c>
      <c r="F98" s="49" t="s">
        <v>232</v>
      </c>
      <c r="G98" s="50">
        <f t="shared" ref="G98:G107" si="15">E98*F98</f>
        <v>0</v>
      </c>
      <c r="O98" s="13"/>
      <c r="CA98" s="14"/>
      <c r="CB98" s="14"/>
    </row>
    <row r="99" spans="1:80" ht="16.55" customHeight="1" x14ac:dyDescent="0.2">
      <c r="A99" s="51" t="s">
        <v>150</v>
      </c>
      <c r="B99" s="52"/>
      <c r="C99" s="30" t="s">
        <v>53</v>
      </c>
      <c r="D99" s="24" t="s">
        <v>8</v>
      </c>
      <c r="E99" s="25">
        <v>2</v>
      </c>
      <c r="F99" s="49" t="s">
        <v>232</v>
      </c>
      <c r="G99" s="50">
        <f t="shared" si="15"/>
        <v>0</v>
      </c>
      <c r="O99" s="13"/>
      <c r="CA99" s="14"/>
      <c r="CB99" s="14"/>
    </row>
    <row r="100" spans="1:80" ht="16.55" customHeight="1" x14ac:dyDescent="0.2">
      <c r="A100" s="51" t="s">
        <v>151</v>
      </c>
      <c r="B100" s="52"/>
      <c r="C100" s="23" t="s">
        <v>202</v>
      </c>
      <c r="D100" s="24" t="s">
        <v>8</v>
      </c>
      <c r="E100" s="25">
        <v>4</v>
      </c>
      <c r="F100" s="49" t="s">
        <v>232</v>
      </c>
      <c r="G100" s="50">
        <f t="shared" si="15"/>
        <v>0</v>
      </c>
      <c r="O100" s="13"/>
      <c r="CA100" s="14"/>
      <c r="CB100" s="14"/>
    </row>
    <row r="101" spans="1:80" ht="16.55" customHeight="1" x14ac:dyDescent="0.2">
      <c r="A101" s="51" t="s">
        <v>152</v>
      </c>
      <c r="B101" s="52"/>
      <c r="C101" s="23" t="s">
        <v>203</v>
      </c>
      <c r="D101" s="24" t="s">
        <v>8</v>
      </c>
      <c r="E101" s="25">
        <v>1</v>
      </c>
      <c r="F101" s="49" t="s">
        <v>232</v>
      </c>
      <c r="G101" s="50">
        <f t="shared" si="15"/>
        <v>0</v>
      </c>
      <c r="O101" s="13"/>
      <c r="CA101" s="14"/>
      <c r="CB101" s="14"/>
    </row>
    <row r="102" spans="1:80" ht="16.55" customHeight="1" x14ac:dyDescent="0.2">
      <c r="A102" s="51" t="s">
        <v>219</v>
      </c>
      <c r="B102" s="52"/>
      <c r="C102" s="23" t="s">
        <v>204</v>
      </c>
      <c r="D102" s="24" t="s">
        <v>8</v>
      </c>
      <c r="E102" s="25">
        <v>1</v>
      </c>
      <c r="F102" s="49" t="s">
        <v>232</v>
      </c>
      <c r="G102" s="50">
        <f t="shared" si="15"/>
        <v>0</v>
      </c>
      <c r="O102" s="13"/>
      <c r="CA102" s="14"/>
      <c r="CB102" s="14"/>
    </row>
    <row r="103" spans="1:80" ht="16.55" customHeight="1" x14ac:dyDescent="0.2">
      <c r="A103" s="51" t="s">
        <v>220</v>
      </c>
      <c r="B103" s="52"/>
      <c r="C103" s="23" t="s">
        <v>205</v>
      </c>
      <c r="D103" s="24" t="s">
        <v>8</v>
      </c>
      <c r="E103" s="25">
        <v>1</v>
      </c>
      <c r="F103" s="49" t="s">
        <v>232</v>
      </c>
      <c r="G103" s="50">
        <f t="shared" si="15"/>
        <v>0</v>
      </c>
      <c r="O103" s="13"/>
      <c r="CA103" s="14"/>
      <c r="CB103" s="14"/>
    </row>
    <row r="104" spans="1:80" ht="16.55" customHeight="1" x14ac:dyDescent="0.2">
      <c r="A104" s="51" t="s">
        <v>221</v>
      </c>
      <c r="B104" s="52"/>
      <c r="C104" s="23" t="s">
        <v>206</v>
      </c>
      <c r="D104" s="24" t="s">
        <v>8</v>
      </c>
      <c r="E104" s="25">
        <v>1</v>
      </c>
      <c r="F104" s="49" t="s">
        <v>232</v>
      </c>
      <c r="G104" s="50">
        <f t="shared" si="15"/>
        <v>0</v>
      </c>
      <c r="O104" s="13"/>
      <c r="CA104" s="14"/>
      <c r="CB104" s="14"/>
    </row>
    <row r="105" spans="1:80" ht="16.55" customHeight="1" x14ac:dyDescent="0.2">
      <c r="A105" s="51" t="s">
        <v>222</v>
      </c>
      <c r="B105" s="52"/>
      <c r="C105" s="23" t="s">
        <v>207</v>
      </c>
      <c r="D105" s="24" t="s">
        <v>14</v>
      </c>
      <c r="E105" s="25">
        <v>25</v>
      </c>
      <c r="F105" s="49" t="s">
        <v>232</v>
      </c>
      <c r="G105" s="50">
        <f t="shared" si="15"/>
        <v>0</v>
      </c>
      <c r="O105" s="13"/>
      <c r="CA105" s="14"/>
      <c r="CB105" s="14"/>
    </row>
    <row r="106" spans="1:80" ht="16.55" customHeight="1" x14ac:dyDescent="0.2">
      <c r="A106" s="51" t="s">
        <v>223</v>
      </c>
      <c r="B106" s="52"/>
      <c r="C106" s="23" t="s">
        <v>208</v>
      </c>
      <c r="D106" s="24" t="s">
        <v>8</v>
      </c>
      <c r="E106" s="25">
        <v>1</v>
      </c>
      <c r="F106" s="49" t="s">
        <v>232</v>
      </c>
      <c r="G106" s="50">
        <f t="shared" si="15"/>
        <v>0</v>
      </c>
      <c r="O106" s="13"/>
      <c r="CA106" s="14"/>
      <c r="CB106" s="14"/>
    </row>
    <row r="107" spans="1:80" ht="16.55" customHeight="1" x14ac:dyDescent="0.2">
      <c r="A107" s="51" t="s">
        <v>224</v>
      </c>
      <c r="B107" s="52"/>
      <c r="C107" s="23" t="s">
        <v>54</v>
      </c>
      <c r="D107" s="33" t="s">
        <v>21</v>
      </c>
      <c r="E107" s="25">
        <v>6</v>
      </c>
      <c r="F107" s="49" t="s">
        <v>232</v>
      </c>
      <c r="G107" s="50">
        <f t="shared" si="15"/>
        <v>0</v>
      </c>
      <c r="O107" s="13"/>
      <c r="CA107" s="14"/>
      <c r="CB107" s="14"/>
    </row>
    <row r="108" spans="1:80" ht="16.55" customHeight="1" x14ac:dyDescent="0.2">
      <c r="A108" s="53" t="s">
        <v>153</v>
      </c>
      <c r="B108" s="54"/>
      <c r="C108" s="38" t="s">
        <v>55</v>
      </c>
      <c r="D108" s="39"/>
      <c r="E108" s="39"/>
      <c r="F108" s="39"/>
      <c r="G108" s="40">
        <f>SUM(G109)</f>
        <v>0</v>
      </c>
      <c r="O108" s="13"/>
      <c r="CA108" s="14"/>
      <c r="CB108" s="14"/>
    </row>
    <row r="109" spans="1:80" ht="16.55" customHeight="1" x14ac:dyDescent="0.2">
      <c r="A109" s="51" t="s">
        <v>225</v>
      </c>
      <c r="B109" s="52"/>
      <c r="C109" s="23" t="s">
        <v>56</v>
      </c>
      <c r="D109" s="24" t="s">
        <v>30</v>
      </c>
      <c r="E109" s="25">
        <v>25</v>
      </c>
      <c r="F109" s="49" t="s">
        <v>232</v>
      </c>
      <c r="G109" s="50">
        <f>E109*F109</f>
        <v>0</v>
      </c>
      <c r="O109" s="13"/>
      <c r="CA109" s="14"/>
      <c r="CB109" s="14"/>
    </row>
    <row r="110" spans="1:80" ht="16.55" customHeight="1" x14ac:dyDescent="0.2">
      <c r="A110" s="53" t="s">
        <v>154</v>
      </c>
      <c r="B110" s="54"/>
      <c r="C110" s="38" t="s">
        <v>57</v>
      </c>
      <c r="D110" s="39"/>
      <c r="E110" s="39"/>
      <c r="F110" s="39"/>
      <c r="G110" s="40">
        <f>SUM(G111:G114)</f>
        <v>0</v>
      </c>
      <c r="O110" s="13"/>
      <c r="CA110" s="14"/>
      <c r="CB110" s="14"/>
    </row>
    <row r="111" spans="1:80" ht="16.55" customHeight="1" x14ac:dyDescent="0.2">
      <c r="A111" s="51" t="s">
        <v>226</v>
      </c>
      <c r="B111" s="52"/>
      <c r="C111" s="23" t="s">
        <v>209</v>
      </c>
      <c r="D111" s="24" t="s">
        <v>58</v>
      </c>
      <c r="E111" s="25">
        <v>0.5</v>
      </c>
      <c r="F111" s="49" t="s">
        <v>232</v>
      </c>
      <c r="G111" s="50">
        <f>E111*F111</f>
        <v>0</v>
      </c>
      <c r="O111" s="13"/>
      <c r="CA111" s="14"/>
      <c r="CB111" s="14"/>
    </row>
    <row r="112" spans="1:80" ht="16.55" customHeight="1" x14ac:dyDescent="0.2">
      <c r="A112" s="51" t="s">
        <v>227</v>
      </c>
      <c r="B112" s="52"/>
      <c r="C112" s="23" t="s">
        <v>59</v>
      </c>
      <c r="D112" s="24" t="s">
        <v>58</v>
      </c>
      <c r="E112" s="25">
        <v>0.5</v>
      </c>
      <c r="F112" s="49" t="s">
        <v>232</v>
      </c>
      <c r="G112" s="50">
        <f t="shared" ref="G112:G114" si="16">E112*F112</f>
        <v>0</v>
      </c>
      <c r="O112" s="13"/>
      <c r="CA112" s="14"/>
      <c r="CB112" s="14"/>
    </row>
    <row r="113" spans="1:80" ht="16.55" customHeight="1" x14ac:dyDescent="0.2">
      <c r="A113" s="51" t="s">
        <v>228</v>
      </c>
      <c r="B113" s="52"/>
      <c r="C113" s="23" t="s">
        <v>60</v>
      </c>
      <c r="D113" s="24" t="s">
        <v>58</v>
      </c>
      <c r="E113" s="25">
        <v>0.5</v>
      </c>
      <c r="F113" s="49" t="s">
        <v>232</v>
      </c>
      <c r="G113" s="50">
        <f t="shared" si="16"/>
        <v>0</v>
      </c>
      <c r="O113" s="13"/>
      <c r="CA113" s="14"/>
      <c r="CB113" s="14"/>
    </row>
    <row r="114" spans="1:80" ht="16.55" customHeight="1" x14ac:dyDescent="0.2">
      <c r="A114" s="51" t="s">
        <v>229</v>
      </c>
      <c r="B114" s="52"/>
      <c r="C114" s="23" t="s">
        <v>61</v>
      </c>
      <c r="D114" s="24" t="s">
        <v>58</v>
      </c>
      <c r="E114" s="25">
        <v>0.5</v>
      </c>
      <c r="F114" s="49" t="s">
        <v>232</v>
      </c>
      <c r="G114" s="50">
        <f t="shared" si="16"/>
        <v>0</v>
      </c>
      <c r="O114" s="13"/>
      <c r="CA114" s="14"/>
      <c r="CB114" s="14"/>
    </row>
    <row r="115" spans="1:80" ht="18" customHeight="1" x14ac:dyDescent="0.2">
      <c r="A115" s="74"/>
      <c r="B115" s="75"/>
      <c r="C115" s="45" t="s">
        <v>12</v>
      </c>
      <c r="D115" s="34"/>
      <c r="E115" s="34"/>
      <c r="F115" s="35"/>
      <c r="G115" s="46">
        <f>G7+G12+G18+G26+G31+G47+G58+G72+G79+G90+G96+G108+G110</f>
        <v>0</v>
      </c>
      <c r="O115" s="13"/>
      <c r="CA115" s="14"/>
      <c r="CB115" s="14"/>
    </row>
    <row r="116" spans="1:80" x14ac:dyDescent="0.2">
      <c r="E116" s="2"/>
    </row>
    <row r="117" spans="1:80" x14ac:dyDescent="0.2">
      <c r="E117" s="2"/>
    </row>
    <row r="118" spans="1:80" x14ac:dyDescent="0.2">
      <c r="E118" s="2"/>
    </row>
    <row r="119" spans="1:80" x14ac:dyDescent="0.2">
      <c r="E119" s="2"/>
    </row>
    <row r="120" spans="1:80" x14ac:dyDescent="0.2">
      <c r="E120" s="2"/>
    </row>
    <row r="121" spans="1:80" x14ac:dyDescent="0.2">
      <c r="E121" s="2"/>
    </row>
    <row r="122" spans="1:80" x14ac:dyDescent="0.2">
      <c r="E122" s="2"/>
    </row>
    <row r="123" spans="1:80" x14ac:dyDescent="0.2">
      <c r="E123" s="2"/>
    </row>
    <row r="124" spans="1:80" x14ac:dyDescent="0.2">
      <c r="E124" s="2"/>
    </row>
    <row r="125" spans="1:80" x14ac:dyDescent="0.2">
      <c r="E125" s="2"/>
    </row>
    <row r="126" spans="1:80" x14ac:dyDescent="0.2">
      <c r="E126" s="2"/>
    </row>
    <row r="127" spans="1:80" x14ac:dyDescent="0.2">
      <c r="E127" s="2"/>
    </row>
    <row r="128" spans="1:80" x14ac:dyDescent="0.2">
      <c r="E128" s="2"/>
    </row>
    <row r="129" spans="1:7" x14ac:dyDescent="0.2">
      <c r="E129" s="2"/>
    </row>
    <row r="130" spans="1:7" x14ac:dyDescent="0.2">
      <c r="E130" s="2"/>
    </row>
    <row r="131" spans="1:7" x14ac:dyDescent="0.2">
      <c r="E131" s="2"/>
    </row>
    <row r="132" spans="1:7" x14ac:dyDescent="0.2">
      <c r="E132" s="2"/>
    </row>
    <row r="133" spans="1:7" x14ac:dyDescent="0.2">
      <c r="E133" s="2"/>
    </row>
    <row r="134" spans="1:7" x14ac:dyDescent="0.2">
      <c r="E134" s="2"/>
    </row>
    <row r="135" spans="1:7" x14ac:dyDescent="0.2">
      <c r="E135" s="2"/>
    </row>
    <row r="136" spans="1:7" x14ac:dyDescent="0.2">
      <c r="E136" s="2"/>
    </row>
    <row r="137" spans="1:7" x14ac:dyDescent="0.2">
      <c r="E137" s="2"/>
    </row>
    <row r="138" spans="1:7" x14ac:dyDescent="0.2">
      <c r="E138" s="2"/>
    </row>
    <row r="139" spans="1:7" x14ac:dyDescent="0.2">
      <c r="A139" s="15"/>
      <c r="B139" s="15"/>
      <c r="C139" s="15"/>
      <c r="D139" s="15"/>
      <c r="E139" s="15"/>
      <c r="F139" s="15"/>
      <c r="G139" s="15"/>
    </row>
    <row r="140" spans="1:7" x14ac:dyDescent="0.2">
      <c r="A140" s="15"/>
      <c r="B140" s="15"/>
      <c r="C140" s="15"/>
      <c r="D140" s="15"/>
      <c r="E140" s="15"/>
      <c r="F140" s="15"/>
      <c r="G140" s="15"/>
    </row>
    <row r="141" spans="1:7" x14ac:dyDescent="0.2">
      <c r="A141" s="15"/>
      <c r="B141" s="15"/>
      <c r="C141" s="15"/>
      <c r="D141" s="15"/>
      <c r="E141" s="15"/>
      <c r="F141" s="15"/>
      <c r="G141" s="15"/>
    </row>
    <row r="142" spans="1:7" x14ac:dyDescent="0.2">
      <c r="A142" s="15"/>
      <c r="B142" s="15"/>
      <c r="C142" s="15"/>
      <c r="D142" s="15"/>
      <c r="E142" s="15"/>
      <c r="F142" s="15"/>
      <c r="G142" s="15"/>
    </row>
    <row r="143" spans="1:7" x14ac:dyDescent="0.2">
      <c r="E143" s="2"/>
    </row>
    <row r="144" spans="1:7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1:7" x14ac:dyDescent="0.2">
      <c r="E161" s="2"/>
    </row>
    <row r="162" spans="1:7" x14ac:dyDescent="0.2">
      <c r="E162" s="2"/>
    </row>
    <row r="163" spans="1:7" x14ac:dyDescent="0.2">
      <c r="E163" s="2"/>
    </row>
    <row r="164" spans="1:7" x14ac:dyDescent="0.2">
      <c r="E164" s="2"/>
    </row>
    <row r="165" spans="1:7" x14ac:dyDescent="0.2">
      <c r="E165" s="2"/>
    </row>
    <row r="166" spans="1:7" x14ac:dyDescent="0.2">
      <c r="E166" s="2"/>
    </row>
    <row r="167" spans="1:7" x14ac:dyDescent="0.2">
      <c r="E167" s="2"/>
    </row>
    <row r="168" spans="1:7" x14ac:dyDescent="0.2">
      <c r="E168" s="2"/>
    </row>
    <row r="169" spans="1:7" x14ac:dyDescent="0.2">
      <c r="E169" s="2"/>
    </row>
    <row r="170" spans="1:7" x14ac:dyDescent="0.2">
      <c r="E170" s="2"/>
    </row>
    <row r="171" spans="1:7" x14ac:dyDescent="0.2">
      <c r="E171" s="2"/>
    </row>
    <row r="172" spans="1:7" x14ac:dyDescent="0.2">
      <c r="E172" s="2"/>
    </row>
    <row r="173" spans="1:7" x14ac:dyDescent="0.2">
      <c r="E173" s="2"/>
    </row>
    <row r="174" spans="1:7" x14ac:dyDescent="0.2">
      <c r="A174" s="16"/>
      <c r="B174" s="16"/>
    </row>
    <row r="175" spans="1:7" x14ac:dyDescent="0.2">
      <c r="A175" s="15"/>
      <c r="B175" s="15"/>
      <c r="C175" s="18"/>
      <c r="D175" s="18"/>
      <c r="E175" s="19"/>
      <c r="F175" s="18"/>
      <c r="G175" s="20"/>
    </row>
    <row r="176" spans="1:7" x14ac:dyDescent="0.2">
      <c r="A176" s="21"/>
      <c r="B176" s="21"/>
      <c r="C176" s="15"/>
      <c r="D176" s="15"/>
      <c r="E176" s="22"/>
      <c r="F176" s="15"/>
      <c r="G176" s="15"/>
    </row>
    <row r="177" spans="1:7" x14ac:dyDescent="0.2">
      <c r="A177" s="15"/>
      <c r="B177" s="15"/>
      <c r="C177" s="15"/>
      <c r="D177" s="15"/>
      <c r="E177" s="22"/>
      <c r="F177" s="15"/>
      <c r="G177" s="15"/>
    </row>
    <row r="178" spans="1:7" x14ac:dyDescent="0.2">
      <c r="A178" s="15"/>
      <c r="B178" s="15"/>
      <c r="C178" s="15"/>
      <c r="D178" s="15"/>
      <c r="E178" s="22"/>
      <c r="F178" s="15"/>
      <c r="G178" s="15"/>
    </row>
    <row r="179" spans="1:7" x14ac:dyDescent="0.2">
      <c r="A179" s="15"/>
      <c r="B179" s="15"/>
      <c r="C179" s="15"/>
      <c r="D179" s="15"/>
      <c r="E179" s="22"/>
      <c r="F179" s="15"/>
      <c r="G179" s="15"/>
    </row>
    <row r="180" spans="1:7" x14ac:dyDescent="0.2">
      <c r="A180" s="15"/>
      <c r="B180" s="15"/>
      <c r="C180" s="15"/>
      <c r="D180" s="15"/>
      <c r="E180" s="22"/>
      <c r="F180" s="15"/>
      <c r="G180" s="15"/>
    </row>
    <row r="181" spans="1:7" x14ac:dyDescent="0.2">
      <c r="A181" s="15"/>
      <c r="B181" s="15"/>
      <c r="C181" s="15"/>
      <c r="D181" s="15"/>
      <c r="E181" s="22"/>
      <c r="F181" s="15"/>
      <c r="G181" s="15"/>
    </row>
    <row r="182" spans="1:7" x14ac:dyDescent="0.2">
      <c r="A182" s="15"/>
      <c r="B182" s="15"/>
      <c r="C182" s="15"/>
      <c r="D182" s="15"/>
      <c r="E182" s="22"/>
      <c r="F182" s="15"/>
      <c r="G182" s="15"/>
    </row>
    <row r="183" spans="1:7" x14ac:dyDescent="0.2">
      <c r="A183" s="15"/>
      <c r="B183" s="15"/>
      <c r="C183" s="15"/>
      <c r="D183" s="15"/>
      <c r="E183" s="22"/>
      <c r="F183" s="15"/>
      <c r="G183" s="15"/>
    </row>
    <row r="184" spans="1:7" x14ac:dyDescent="0.2">
      <c r="A184" s="15"/>
      <c r="B184" s="15"/>
      <c r="C184" s="15"/>
      <c r="D184" s="15"/>
      <c r="E184" s="22"/>
      <c r="F184" s="15"/>
      <c r="G184" s="15"/>
    </row>
    <row r="185" spans="1:7" x14ac:dyDescent="0.2">
      <c r="A185" s="15"/>
      <c r="B185" s="15"/>
      <c r="C185" s="15"/>
      <c r="D185" s="15"/>
      <c r="E185" s="22"/>
      <c r="F185" s="15"/>
      <c r="G185" s="15"/>
    </row>
    <row r="186" spans="1:7" x14ac:dyDescent="0.2">
      <c r="A186" s="15"/>
      <c r="B186" s="15"/>
      <c r="C186" s="15"/>
      <c r="D186" s="15"/>
      <c r="E186" s="22"/>
      <c r="F186" s="15"/>
      <c r="G186" s="15"/>
    </row>
    <row r="187" spans="1:7" x14ac:dyDescent="0.2">
      <c r="A187" s="15"/>
      <c r="B187" s="15"/>
      <c r="C187" s="15"/>
      <c r="D187" s="15"/>
      <c r="E187" s="22"/>
      <c r="F187" s="15"/>
      <c r="G187" s="15"/>
    </row>
    <row r="188" spans="1:7" x14ac:dyDescent="0.2">
      <c r="A188" s="15"/>
      <c r="B188" s="15"/>
      <c r="C188" s="15"/>
      <c r="D188" s="15"/>
      <c r="E188" s="22"/>
      <c r="F188" s="15"/>
      <c r="G188" s="15"/>
    </row>
  </sheetData>
  <mergeCells count="117">
    <mergeCell ref="A114:B114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1:B91"/>
    <mergeCell ref="A95:B95"/>
    <mergeCell ref="A96:B96"/>
    <mergeCell ref="A97:B97"/>
    <mergeCell ref="A98:B98"/>
    <mergeCell ref="A92:B92"/>
    <mergeCell ref="A93:B93"/>
    <mergeCell ref="A94:B94"/>
    <mergeCell ref="A87:B87"/>
    <mergeCell ref="A88:B88"/>
    <mergeCell ref="A89:B89"/>
    <mergeCell ref="A90:B90"/>
    <mergeCell ref="A80:B80"/>
    <mergeCell ref="A81:B81"/>
    <mergeCell ref="A82:B82"/>
    <mergeCell ref="A83:B83"/>
    <mergeCell ref="A84:B84"/>
    <mergeCell ref="A85:B85"/>
    <mergeCell ref="A86:B86"/>
    <mergeCell ref="A78:B78"/>
    <mergeCell ref="A79:B79"/>
    <mergeCell ref="A65:B65"/>
    <mergeCell ref="A66:B66"/>
    <mergeCell ref="A67:B67"/>
    <mergeCell ref="A68:B68"/>
    <mergeCell ref="A70:B70"/>
    <mergeCell ref="A30:B30"/>
    <mergeCell ref="A31:B31"/>
    <mergeCell ref="A61:B61"/>
    <mergeCell ref="A62:B62"/>
    <mergeCell ref="A63:B63"/>
    <mergeCell ref="A64:B64"/>
    <mergeCell ref="A32:B32"/>
    <mergeCell ref="A54:B54"/>
    <mergeCell ref="A55:B55"/>
    <mergeCell ref="A58:B58"/>
    <mergeCell ref="A56:B56"/>
    <mergeCell ref="A115:B115"/>
    <mergeCell ref="A34:B34"/>
    <mergeCell ref="A36:B36"/>
    <mergeCell ref="A43:B43"/>
    <mergeCell ref="A44:B44"/>
    <mergeCell ref="A45:B45"/>
    <mergeCell ref="A46:B46"/>
    <mergeCell ref="A47:B47"/>
    <mergeCell ref="A35:B35"/>
    <mergeCell ref="A37:B37"/>
    <mergeCell ref="A38:B38"/>
    <mergeCell ref="A59:B59"/>
    <mergeCell ref="A52:B52"/>
    <mergeCell ref="A53:B53"/>
    <mergeCell ref="A57:B57"/>
    <mergeCell ref="A41:B41"/>
    <mergeCell ref="A49:B49"/>
    <mergeCell ref="A51:B51"/>
    <mergeCell ref="A60:B60"/>
    <mergeCell ref="A39:B39"/>
    <mergeCell ref="A40:B40"/>
    <mergeCell ref="A42:B42"/>
    <mergeCell ref="A69:B69"/>
    <mergeCell ref="A71:B71"/>
    <mergeCell ref="A73:B73"/>
    <mergeCell ref="A74:B74"/>
    <mergeCell ref="A75:B75"/>
    <mergeCell ref="A76:B76"/>
    <mergeCell ref="A77:B77"/>
    <mergeCell ref="A1:G1"/>
    <mergeCell ref="A3:B3"/>
    <mergeCell ref="A4:B4"/>
    <mergeCell ref="E4:G4"/>
    <mergeCell ref="C3:D3"/>
    <mergeCell ref="A5:G5"/>
    <mergeCell ref="A33:B33"/>
    <mergeCell ref="A6:B6"/>
    <mergeCell ref="A7:B7"/>
    <mergeCell ref="A21:B21"/>
    <mergeCell ref="A22:B22"/>
    <mergeCell ref="A23:B23"/>
    <mergeCell ref="A25:B25"/>
    <mergeCell ref="A26:B26"/>
    <mergeCell ref="A27:B27"/>
    <mergeCell ref="A28:B28"/>
    <mergeCell ref="A29:B29"/>
    <mergeCell ref="A48:B48"/>
    <mergeCell ref="A50:B50"/>
    <mergeCell ref="A8:B8"/>
    <mergeCell ref="A10:B10"/>
    <mergeCell ref="A11:B11"/>
    <mergeCell ref="A12:B12"/>
    <mergeCell ref="A13:B13"/>
    <mergeCell ref="A14:B14"/>
    <mergeCell ref="A15:B15"/>
    <mergeCell ref="C72:F72"/>
    <mergeCell ref="A72:B72"/>
    <mergeCell ref="A16:B16"/>
    <mergeCell ref="A17:B17"/>
    <mergeCell ref="A9:B9"/>
    <mergeCell ref="A20:B20"/>
    <mergeCell ref="A18:B18"/>
    <mergeCell ref="A19:B19"/>
    <mergeCell ref="A24:B24"/>
  </mergeCells>
  <printOptions gridLinesSet="0"/>
  <pageMargins left="0.43307086614173229" right="0.35433070866141736" top="0.35433070866141736" bottom="0.98425196850393704" header="0.19685039370078741" footer="0.51181102362204722"/>
  <pageSetup paperSize="9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8</vt:i4>
      </vt:variant>
    </vt:vector>
  </HeadingPairs>
  <TitlesOfParts>
    <vt:vector size="9" baseType="lpstr">
      <vt:lpstr>stavební opravy</vt:lpstr>
      <vt:lpstr>'stavební opravy'!Názvy_tisku</vt:lpstr>
      <vt:lpstr>'stavební opravy'!Oblast_tisku</vt:lpstr>
      <vt:lpstr>SloupecCC</vt:lpstr>
      <vt:lpstr>SloupecCisloPol</vt:lpstr>
      <vt:lpstr>SloupecJC</vt:lpstr>
      <vt:lpstr>SloupecMJ</vt:lpstr>
      <vt:lpstr>SloupecMnozstvi</vt:lpstr>
      <vt:lpstr>SloupecNazPol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Liška</dc:creator>
  <cp:lastModifiedBy>Marek Medve</cp:lastModifiedBy>
  <cp:lastPrinted>2020-02-13T12:38:44Z</cp:lastPrinted>
  <dcterms:created xsi:type="dcterms:W3CDTF">2012-05-30T09:04:14Z</dcterms:created>
  <dcterms:modified xsi:type="dcterms:W3CDTF">2020-02-13T12:45:45Z</dcterms:modified>
</cp:coreProperties>
</file>